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00" windowWidth="14256" windowHeight="6312" tabRatio="865" firstSheet="1" activeTab="1"/>
  </bookViews>
  <sheets>
    <sheet name="ORÇAMENTO (VALOR ANTERIOR)" sheetId="1" state="hidden" r:id="rId1"/>
    <sheet name="ORÇAMENTO ATUALIZADO" sheetId="2" r:id="rId2"/>
    <sheet name="ORÇAMENTO COMPARATIVO" sheetId="3" state="hidden" r:id="rId3"/>
    <sheet name="MOB. IG. KM25" sheetId="4" state="hidden" r:id="rId4"/>
    <sheet name="MOB. IG. KM23" sheetId="5" state="hidden" r:id="rId5"/>
    <sheet name="MOB. IG. MINGOTA" sheetId="6" state="hidden" r:id="rId6"/>
    <sheet name="CRONOGRAMA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">"$#REF!.$J$65:$IK$855"</definedName>
    <definedName name="_I_1">"$#REF!.$J$65:$IK$853"</definedName>
    <definedName name="_I_1_1">"$#REF!.$J$71:$IK$862"</definedName>
    <definedName name="_I_1_1_1">"$#REF!.$J$65:$IK$853"</definedName>
    <definedName name="_I_1_1_1_1">"$#REF!.$J$65:$IK$853"</definedName>
    <definedName name="_I_1_1_1_1_1">"$#REF!.$J$69:$IK$860"</definedName>
    <definedName name="_I_1_1_1_1_1_1">"$#REF!.$J$39:$IK$824"</definedName>
    <definedName name="_I_1_1_1_1_1_1_1">"$#REF!.$J$57:$IK$831"</definedName>
    <definedName name="_I_1_1_1_29">"$#REF!.$J$39:$IK$824"</definedName>
    <definedName name="_I_1_1_10">"$#REF!.$N$76:$IO$881"</definedName>
    <definedName name="_I_1_1_11">"$#REF!.$N$76:$IO$881"</definedName>
    <definedName name="_I_1_1_12">"$#REF!.$N$76:$IO$881"</definedName>
    <definedName name="_I_1_1_19">"$#REF!.$K$70:$IL$861"</definedName>
    <definedName name="_I_1_1_19_29">"$#REF!.$K$58:$IL$832"</definedName>
    <definedName name="_I_1_1_29">"$#REF!.$J$59:$IK$833"</definedName>
    <definedName name="_I_1_1_3">"$#REF!.$N$76:$IO$881"</definedName>
    <definedName name="_I_1_1_3_1">"$#REF!.$N$76:$IO$881"</definedName>
    <definedName name="_I_1_1_4">"$#REF!.$N$76:$IO$881"</definedName>
    <definedName name="_I_1_1_4_1">"$#REF!.$N$76:$IO$881"</definedName>
    <definedName name="_I_1_1_5">"$#REF!.$N$76:$IO$881"</definedName>
    <definedName name="_I_1_1_5_1">"$#REF!.$N$76:$IO$881"</definedName>
    <definedName name="_I_1_1_6">"$#REF!.$N$76:$IO$881"</definedName>
    <definedName name="_I_1_1_6_1">"$#REF!.$N$76:$IO$881"</definedName>
    <definedName name="_I_1_1_7">"$#REF!.$N$76:$IO$881"</definedName>
    <definedName name="_I_1_1_7_1">"$#REF!.$N$76:$IO$881"</definedName>
    <definedName name="_I_1_1_9">"$#REF!.$N$76:$IO$881"</definedName>
    <definedName name="_I_1_10">"$#REF!.$N$69:$IO$874"</definedName>
    <definedName name="_I_1_11">"$#REF!.$N$69:$IO$874"</definedName>
    <definedName name="_I_1_12">"$#REF!.$N$69:$IO$874"</definedName>
    <definedName name="_I_1_19">"$#REF!.$K$65:$IL$854"</definedName>
    <definedName name="_I_1_19_29">"$#REF!.$K$39:$IL$825"</definedName>
    <definedName name="_I_1_29">"$#REF!.$J$39:$IK$824"</definedName>
    <definedName name="_I_1_3">"$#REF!.$N$69:$IO$874"</definedName>
    <definedName name="_I_1_3_1">"$#REF!.$N$69:$IO$874"</definedName>
    <definedName name="_I_1_4">"$#REF!.$N$69:$IO$874"</definedName>
    <definedName name="_I_1_4_1">"$#REF!.$N$69:$IO$874"</definedName>
    <definedName name="_I_1_5">"$#REF!.$N$69:$IO$874"</definedName>
    <definedName name="_I_1_5_1">"$#REF!.$N$69:$IO$874"</definedName>
    <definedName name="_I_1_6">"$#REF!.$N$69:$IO$874"</definedName>
    <definedName name="_I_1_6_1">"$#REF!.$N$69:$IO$874"</definedName>
    <definedName name="_I_1_7">"$#REF!.$N$69:$IO$874"</definedName>
    <definedName name="_I_1_7_1">"$#REF!.$N$69:$IO$874"</definedName>
    <definedName name="_I_1_9">"$#REF!.$N$69:$IO$874"</definedName>
    <definedName name="_I_10">"$#REF!.$J$66:$IK$857"</definedName>
    <definedName name="_I_11">"$#REF!.$J$88:$IK$886"</definedName>
    <definedName name="_I_12">"$#REF!.$J$66:$IK$857"</definedName>
    <definedName name="_I_19">"$#REF!.$K$65:$IL$854"</definedName>
    <definedName name="_I_19_29">"$#REF!.$K$39:$IL$825"</definedName>
    <definedName name="_I_29">"$#REF!.$J$39:$IK$826"</definedName>
    <definedName name="_I_3">"$#REF!.$N$69:$IO$874"</definedName>
    <definedName name="_I_3_1">"$#REF!.$N$69:$IO$874"</definedName>
    <definedName name="_I_4">"$#REF!.$J$88:$IK$886"</definedName>
    <definedName name="_I_4_1">"$#REF!.$J$66:$IK$857"</definedName>
    <definedName name="_I_5">"$#REF!.$J$88:$IK$886"</definedName>
    <definedName name="_I_5_1">"$#REF!.$J$66:$IK$857"</definedName>
    <definedName name="_I_6">"$#REF!.$J$88:$IK$886"</definedName>
    <definedName name="_I_6_1">"$#REF!.$J$66:$IK$857"</definedName>
    <definedName name="_I_7">"$#REF!.$J$88:$IK$886"</definedName>
    <definedName name="_I_7_1">"$#REF!.$J$66:$IK$857"</definedName>
    <definedName name="_I_9">"$#REF!.$J$88:$IK$886"</definedName>
    <definedName name="_S">"'file:///B:/PATO - BR - 425 aditivo.xls'#$COMPOS1.$#REF!$#REF!:$#REF!$#REF!"</definedName>
    <definedName name="_S_1">"'file:///B:/PATO - BR - 425 aditivo.xls'#$COMPOS1.$#REF!$#REF!:$#REF!$#REF!"</definedName>
    <definedName name="_S_1_1">"'file:///B:/PATO - BR - 425 aditivo.xls'#$COMPOS1.$#REF!$#REF!:$#REF!$#REF!"</definedName>
    <definedName name="_S_1_1_1">"'file:///B:/PATO - BR - 425 aditivo.xls'#$COMPOS1.$#REF!$#REF!:$#REF!$#REF!"</definedName>
    <definedName name="_S_1_1_1_1">"'file:///B:/PATO - BR - 425 aditivo.xls'#$COMPOS1.$#REF!$#REF!:$#REF!$#REF!"</definedName>
    <definedName name="_S_1_1_1_1_1">"'file:///B:/PATO - BR - 425 aditivo.xls'#$COMPOS1.$#REF!$#REF!:$#REF!$#REF!"</definedName>
    <definedName name="_S_1_1_1_1_1_1">"'file:///B:/PATO - BR - 425 aditivo.xls'#$COMPOS1.$#REF!$#REF!:$#REF!$#REF!"</definedName>
    <definedName name="_S_1_1_1_1_1_1_1">"'file:///B:/PATO - BR - 425 aditivo.xls'#$COMPOS1.$#REF!$#REF!:$#REF!$#REF!"</definedName>
    <definedName name="_S_1_1_1_10">"'file:///B:/PATO - BR - 425 aditivo.xls'#$COMPOS1.$#REF!$#REF!:$#REF!$#REF!"</definedName>
    <definedName name="_S_1_1_1_11">"'file:///B:/PATO - BR - 425 aditivo.xls'#$COMPOS1.$#REF!$#REF!:$#REF!$#REF!"</definedName>
    <definedName name="_S_1_1_1_2">"'file:///B:/PATO - BR - 425 aditivo.xls'#$COMPOS1.$#REF!$#REF!:$#REF!$#REF!"</definedName>
    <definedName name="_S_1_1_1_2_1">"'file:///B:/PATO - BR - 425 aditivo.xls'#$COMPOS1.$#REF!$#REF!:$#REF!$#REF!"</definedName>
    <definedName name="_S_1_1_1_26">"'file:///B:/PATO - BR - 425 aditivo.xls'#$COMPOS1.$#REF!$#REF!:$#REF!$#REF!"</definedName>
    <definedName name="_S_1_1_1_27">"'file:///B:/PATO - BR - 425 aditivo.xls'#$COMPOS1.$#REF!$#REF!:$#REF!$#REF!"</definedName>
    <definedName name="_S_1_1_1_27_1">"'file:///B:/PATO - BR - 425 aditivo.xls'#$COMPOS1.$#REF!$#REF!:$#REF!$#REF!"</definedName>
    <definedName name="_S_1_1_1_5">"'file:///B:/PATO - BR - 425 aditivo.xls'#$COMPOS1.$#REF!$#REF!:$#REF!$#REF!"</definedName>
    <definedName name="_S_1_1_1_5_1">"'file:///B:/PATO - BR - 425 aditivo.xls'#$COMPOS1.$#REF!$#REF!:$#REF!$#REF!"</definedName>
    <definedName name="_S_1_1_1_6">"'file:///B:/PATO - BR - 425 aditivo.xls'#$COMPOS1.$#REF!$#REF!:$#REF!$#REF!"</definedName>
    <definedName name="_S_1_1_1_6_1">"'file:///B:/PATO - BR - 425 aditivo.xls'#$COMPOS1.$#REF!$#REF!:$#REF!$#REF!"</definedName>
    <definedName name="_S_1_1_1_7">"'file:///B:/PATO - BR - 425 aditivo.xls'#$COMPOS1.$#REF!$#REF!:$#REF!$#REF!"</definedName>
    <definedName name="_S_1_1_1_7_1">"'file:///B:/PATO - BR - 425 aditivo.xls'#$COMPOS1.$#REF!$#REF!:$#REF!$#REF!"</definedName>
    <definedName name="_S_1_1_1_8">"'file:///B:/PATO - BR - 425 aditivo.xls'#$COMPOS1.$#REF!$#REF!:$#REF!$#REF!"</definedName>
    <definedName name="_S_1_1_1_9">"'file:///B:/PATO - BR - 425 aditivo.xls'#$COMPOS1.$#REF!$#REF!:$#REF!$#REF!"</definedName>
    <definedName name="_S_1_1_10">"'file:///B:/PATO - BR - 425 aditivo.xls'#$COMPOS1.$#REF!$#REF!:$#REF!$#REF!"</definedName>
    <definedName name="_S_1_1_10_1">"'file:///B:/PATO - BR - 425 aditivo.xls'#$COMPOS1.$#REF!$#REF!:$#REF!$#REF!"</definedName>
    <definedName name="_S_1_1_11">"'file:///B:/PATO - BR - 425 aditivo.xls'#$COMPOS1.$#REF!$#REF!:$#REF!$#REF!"</definedName>
    <definedName name="_S_1_1_11_1">"'file:///B:/PATO - BR - 425 aditivo.xls'#$COMPOS1.$#REF!$#REF!:$#REF!$#REF!"</definedName>
    <definedName name="_S_1_1_12">"'file:///B:/PATO - BR - 425 aditivo.xls'#$COMPOS1.$#REF!$#REF!:$#REF!$#REF!"</definedName>
    <definedName name="_S_1_1_2">"'file:///B:/PATO - BR - 425 aditivo.xls'#$COMPOS1.$#REF!$#REF!:$#REF!$#REF!"</definedName>
    <definedName name="_S_1_1_2_1">"'file:///B:/PATO - BR - 425 aditivo.xls'#$COMPOS1.$#REF!$#REF!:$#REF!$#REF!"</definedName>
    <definedName name="_S_1_1_26">"'file:///B:/PATO - BR - 425 aditivo.xls'#$COMPOS1.$#REF!$#REF!:$#REF!$#REF!"</definedName>
    <definedName name="_S_1_1_27">"'file:///B:/PATO - BR - 425 aditivo.xls'#$COMPOS1.$#REF!$#REF!:$#REF!$#REF!"</definedName>
    <definedName name="_S_1_1_27_1">"'file:///B:/PATO - BR - 425 aditivo.xls'#$COMPOS1.$#REF!$#REF!:$#REF!$#REF!"</definedName>
    <definedName name="_S_1_1_3">"'file:///B:/PATO - BR - 425 aditivo.xls'#$COMPOS1.$#REF!$#REF!:$#REF!$#REF!"</definedName>
    <definedName name="_S_1_1_3_1">"'file:///B:/PATO - BR - 425 aditivo.xls'#$COMPOS1.$#REF!$#REF!:$#REF!$#REF!"</definedName>
    <definedName name="_S_1_1_4">"'file:///B:/PATO - BR - 425 aditivo.xls'#$COMPOS1.$#REF!$#REF!:$#REF!$#REF!"</definedName>
    <definedName name="_S_1_1_4_1">"'file:///B:/PATO - BR - 425 aditivo.xls'#$COMPOS1.$#REF!$#REF!:$#REF!$#REF!"</definedName>
    <definedName name="_S_1_1_5">"'file:///B:/PATO - BR - 425 aditivo.xls'#$COMPOS1.$#REF!$#REF!:$#REF!$#REF!"</definedName>
    <definedName name="_S_1_1_5_1">"'file:///B:/PATO - BR - 425 aditivo.xls'#$COMPOS1.$#REF!$#REF!:$#REF!$#REF!"</definedName>
    <definedName name="_S_1_1_6">"'file:///B:/PATO - BR - 425 aditivo.xls'#$COMPOS1.$#REF!$#REF!:$#REF!$#REF!"</definedName>
    <definedName name="_S_1_1_6_1">"'file:///B:/PATO - BR - 425 aditivo.xls'#$COMPOS1.$#REF!$#REF!:$#REF!$#REF!"</definedName>
    <definedName name="_S_1_1_7">"'file:///B:/PATO - BR - 425 aditivo.xls'#$COMPOS1.$#REF!$#REF!:$#REF!$#REF!"</definedName>
    <definedName name="_S_1_1_7_1">"'file:///B:/PATO - BR - 425 aditivo.xls'#$COMPOS1.$#REF!$#REF!:$#REF!$#REF!"</definedName>
    <definedName name="_S_1_1_8">"'file:///B:/PATO - BR - 425 aditivo.xls'#$COMPOS1.$#REF!$#REF!:$#REF!$#REF!"</definedName>
    <definedName name="_S_1_1_9">"'file:///B:/PATO - BR - 425 aditivo.xls'#$COMPOS1.$#REF!$#REF!:$#REF!$#REF!"</definedName>
    <definedName name="_S_1_1_9_1">"'file:///B:/PATO - BR - 425 aditivo.xls'#$COMPOS1.$#REF!$#REF!:$#REF!$#REF!"</definedName>
    <definedName name="_S_1_10">"'file:///B:/PATO - BR - 425 aditivo.xls'#$COMPOS1.$#REF!$#REF!:$#REF!$#REF!"</definedName>
    <definedName name="_S_1_10_1">"'file:///B:/PATO - BR - 425 aditivo.xls'#$COMPOS1.$#REF!$#REF!:$#REF!$#REF!"</definedName>
    <definedName name="_S_1_11">"'file:///B:/PATO - BR - 425 aditivo.xls'#$COMPOS1.$#REF!$#REF!:$#REF!$#REF!"</definedName>
    <definedName name="_S_1_11_1">"'file:///B:/PATO - BR - 425 aditivo.xls'#$COMPOS1.$#REF!$#REF!:$#REF!$#REF!"</definedName>
    <definedName name="_S_1_12">"'file:///B:/PATO - BR - 425 aditivo.xls'#$COMPOS1.$#REF!$#REF!:$#REF!$#REF!"</definedName>
    <definedName name="_S_1_2">"'file:///B:/PATO - BR - 425 aditivo.xls'#$COMPOS1.$#REF!$#REF!:$#REF!$#REF!"</definedName>
    <definedName name="_S_1_2_1">"'file:///B:/PATO - BR - 425 aditivo.xls'#$COMPOS1.$#REF!$#REF!:$#REF!$#REF!"</definedName>
    <definedName name="_S_1_2_1_1">"'file:///B:/PATO - BR - 425 aditivo.xls'#$COMPOS1.$#REF!$#REF!:$#REF!$#REF!"</definedName>
    <definedName name="_S_1_2_2">"'file:///B:/PATO - BR - 425 aditivo.xls'#$COMPOS1.$#REF!$#REF!:$#REF!$#REF!"</definedName>
    <definedName name="_S_1_26">"'file:///B:/PATO - BR - 425 aditivo.xls'#$COMPOS1.$#REF!$#REF!:$#REF!$#REF!"</definedName>
    <definedName name="_S_1_26_1">"'file:///B:/PATO - BR - 425 aditivo.xls'#$COMPOS1.$#REF!$#REF!:$#REF!$#REF!"</definedName>
    <definedName name="_S_1_27">"'file:///B:/PATO - BR - 425 aditivo.xls'#$COMPOS1.$#REF!$#REF!:$#REF!$#REF!"</definedName>
    <definedName name="_S_1_27_1">"'file:///B:/PATO - BR - 425 aditivo.xls'#$COMPOS1.$#REF!$#REF!:$#REF!$#REF!"</definedName>
    <definedName name="_S_1_27_1_1">"'file:///B:/PATO - BR - 425 aditivo.xls'#$COMPOS1.$#REF!$#REF!:$#REF!$#REF!"</definedName>
    <definedName name="_S_1_27_2">"'file:///B:/PATO - BR - 425 aditivo.xls'#$COMPOS1.$#REF!$#REF!:$#REF!$#REF!"</definedName>
    <definedName name="_S_1_3">"'file:///B:/PATO - BR - 425 aditivo.xls'#$COMPOS1.$#REF!$#REF!:$#REF!$#REF!"</definedName>
    <definedName name="_S_1_3_1">"'file:///B:/PATO - BR - 425 aditivo.xls'#$COMPOS1.$#REF!$#REF!:$#REF!$#REF!"</definedName>
    <definedName name="_S_1_4">"'file:///B:/PATO - BR - 425 aditivo.xls'#$COMPOS1.$#REF!$#REF!:$#REF!$#REF!"</definedName>
    <definedName name="_S_1_4_1">"'file:///B:/PATO - BR - 425 aditivo.xls'#$COMPOS1.$#REF!$#REF!:$#REF!$#REF!"</definedName>
    <definedName name="_S_1_4_1_1">"'file:///B:/PATO - BR - 425 aditivo.xls'#$COMPOS1.$#REF!$#REF!:$#REF!$#REF!"</definedName>
    <definedName name="_S_1_4_2">"'file:///B:/PATO - BR - 425 aditivo.xls'#$COMPOS1.$#REF!$#REF!:$#REF!$#REF!"</definedName>
    <definedName name="_S_1_5">"'file:///B:/PATO - BR - 425 aditivo.xls'#$COMPOS1.$#REF!$#REF!:$#REF!$#REF!"</definedName>
    <definedName name="_S_1_5_1">"'file:///B:/PATO - BR - 425 aditivo.xls'#$COMPOS1.$#REF!$#REF!:$#REF!$#REF!"</definedName>
    <definedName name="_S_1_5_1_1">"'file:///B:/PATO - BR - 425 aditivo.xls'#$COMPOS1.$#REF!$#REF!:$#REF!$#REF!"</definedName>
    <definedName name="_S_1_5_2">"'file:///B:/PATO - BR - 425 aditivo.xls'#$COMPOS1.$#REF!$#REF!:$#REF!$#REF!"</definedName>
    <definedName name="_S_1_6">"'file:///B:/PATO - BR - 425 aditivo.xls'#$COMPOS1.$#REF!$#REF!:$#REF!$#REF!"</definedName>
    <definedName name="_S_1_6_1">"'file:///B:/PATO - BR - 425 aditivo.xls'#$COMPOS1.$#REF!$#REF!:$#REF!$#REF!"</definedName>
    <definedName name="_S_1_6_1_1">"'file:///B:/PATO - BR - 425 aditivo.xls'#$COMPOS1.$#REF!$#REF!:$#REF!$#REF!"</definedName>
    <definedName name="_S_1_6_2">"'file:///B:/PATO - BR - 425 aditivo.xls'#$COMPOS1.$#REF!$#REF!:$#REF!$#REF!"</definedName>
    <definedName name="_S_1_7">"'file:///B:/PATO - BR - 425 aditivo.xls'#$COMPOS1.$#REF!$#REF!:$#REF!$#REF!"</definedName>
    <definedName name="_S_1_7_1">"'file:///B:/PATO - BR - 425 aditivo.xls'#$COMPOS1.$#REF!$#REF!:$#REF!$#REF!"</definedName>
    <definedName name="_S_1_7_1_1">"'file:///B:/PATO - BR - 425 aditivo.xls'#$COMPOS1.$#REF!$#REF!:$#REF!$#REF!"</definedName>
    <definedName name="_S_1_7_2">"'file:///B:/PATO - BR - 425 aditivo.xls'#$COMPOS1.$#REF!$#REF!:$#REF!$#REF!"</definedName>
    <definedName name="_S_1_8">"'file:///B:/PATO - BR - 425 aditivo.xls'#$COMPOS1.$#REF!$#REF!:$#REF!$#REF!"</definedName>
    <definedName name="_S_1_9">"'file:///B:/PATO - BR - 425 aditivo.xls'#$COMPOS1.$#REF!$#REF!:$#REF!$#REF!"</definedName>
    <definedName name="_S_1_9_1">"'file:///B:/PATO - BR - 425 aditivo.xls'#$COMPOS1.$#REF!$#REF!:$#REF!$#REF!"</definedName>
    <definedName name="_S_10">"'file:///B:/PATO - BR - 425 aditivo.xls'#$COMPOS1.$#REF!$#REF!:$#REF!$#REF!"</definedName>
    <definedName name="_S_11">"'file:///B:/PATO - BR - 425 aditivo.xls'#$COMPOS1.$#REF!$#REF!:$#REF!$#REF!"</definedName>
    <definedName name="_S_2">"'file:///B:/PATO - BR - 425 aditivo.xls'#$COMPOS1.$#REF!$#REF!:$#REF!$#REF!"</definedName>
    <definedName name="_S_2_1">"'file:///B:/PATO - BR - 425 aditivo.xls'#$COMPOS1.$#REF!$#REF!:$#REF!$#REF!"</definedName>
    <definedName name="_S_2_1_1">"'file:///B:/PATO - BR - 425 aditivo.xls'#$COMPOS1.$#REF!$#REF!:$#REF!$#REF!"</definedName>
    <definedName name="_S_2_2">"'file:///B:/PATO - BR - 425 aditivo.xls'#$COMPOS1.$#REF!$#REF!:$#REF!$#REF!"</definedName>
    <definedName name="_S_26">"'file:///B:/PATO - BR - 425 aditivo.xls'#$COMPOS1.$#REF!$#REF!:$#REF!$#REF!"</definedName>
    <definedName name="_S_26_1">"'file:///B:/PATO - BR - 425 aditivo.xls'#$COMPOS1.$#REF!$#REF!:$#REF!$#REF!"</definedName>
    <definedName name="_S_27">"'file:///B:/PATO - BR - 425 aditivo.xls'#$COMPOS1.$#REF!$#REF!:$#REF!$#REF!"</definedName>
    <definedName name="_S_27_1">"'file:///B:/PATO - BR - 425 aditivo.xls'#$COMPOS1.$#REF!$#REF!:$#REF!$#REF!"</definedName>
    <definedName name="_S_27_1_1">"'file:///B:/PATO - BR - 425 aditivo.xls'#$COMPOS1.$#REF!$#REF!:$#REF!$#REF!"</definedName>
    <definedName name="_S_27_2">"'file:///B:/PATO - BR - 425 aditivo.xls'#$COMPOS1.$#REF!$#REF!:$#REF!$#REF!"</definedName>
    <definedName name="_S_3">"'file:///B:/PATO - BR - 425 aditivo.xls'#$COMPOS1.$#REF!$#REF!:$#REF!$#REF!"</definedName>
    <definedName name="_S_3_1">"'file:///B:/PATO - BR - 425 aditivo.xls'#$COMPOS1.$#REF!$#REF!:$#REF!$#REF!"</definedName>
    <definedName name="_S_4">"'file:///B:/PATO - BR - 425 aditivo.xls'#$COMPOS1.$#REF!$#REF!:$#REF!$#REF!"</definedName>
    <definedName name="_S_4_1">"'file:///B:/PATO - BR - 425 aditivo.xls'#$COMPOS1.$#REF!$#REF!:$#REF!$#REF!"</definedName>
    <definedName name="_S_4_1_1">"'file:///B:/PATO - BR - 425 aditivo.xls'#$COMPOS1.$#REF!$#REF!:$#REF!$#REF!"</definedName>
    <definedName name="_S_4_2">"'file:///B:/PATO - BR - 425 aditivo.xls'#$COMPOS1.$#REF!$#REF!:$#REF!$#REF!"</definedName>
    <definedName name="_S_5">"'file:///B:/PATO - BR - 425 aditivo.xls'#$COMPOS1.$#REF!$#REF!:$#REF!$#REF!"</definedName>
    <definedName name="_S_5_1">"'file:///B:/PATO - BR - 425 aditivo.xls'#$COMPOS1.$#REF!$#REF!:$#REF!$#REF!"</definedName>
    <definedName name="_S_5_1_1">"'file:///B:/PATO - BR - 425 aditivo.xls'#$COMPOS1.$#REF!$#REF!:$#REF!$#REF!"</definedName>
    <definedName name="_S_5_2">"'file:///B:/PATO - BR - 425 aditivo.xls'#$COMPOS1.$#REF!$#REF!:$#REF!$#REF!"</definedName>
    <definedName name="_S_6">"'file:///B:/PATO - BR - 425 aditivo.xls'#$COMPOS1.$#REF!$#REF!:$#REF!$#REF!"</definedName>
    <definedName name="_S_6_1">"'file:///B:/PATO - BR - 425 aditivo.xls'#$COMPOS1.$#REF!$#REF!:$#REF!$#REF!"</definedName>
    <definedName name="_S_6_1_1">"'file:///B:/PATO - BR - 425 aditivo.xls'#$COMPOS1.$#REF!$#REF!:$#REF!$#REF!"</definedName>
    <definedName name="_S_6_2">"'file:///B:/PATO - BR - 425 aditivo.xls'#$COMPOS1.$#REF!$#REF!:$#REF!$#REF!"</definedName>
    <definedName name="_S_7">"'file:///B:/PATO - BR - 425 aditivo.xls'#$COMPOS1.$#REF!$#REF!:$#REF!$#REF!"</definedName>
    <definedName name="_S_7_1">"'file:///B:/PATO - BR - 425 aditivo.xls'#$COMPOS1.$#REF!$#REF!:$#REF!$#REF!"</definedName>
    <definedName name="_S_7_1_1">"'file:///B:/PATO - BR - 425 aditivo.xls'#$COMPOS1.$#REF!$#REF!:$#REF!$#REF!"</definedName>
    <definedName name="_S_7_2">"'file:///B:/PATO - BR - 425 aditivo.xls'#$COMPOS1.$#REF!$#REF!:$#REF!$#REF!"</definedName>
    <definedName name="_S_8">"'file:///B:/PATO - BR - 425 aditivo.xls'#$COMPOS1.$#REF!$#REF!:$#REF!$#REF!"</definedName>
    <definedName name="_S_9">"'file:///B:/PATO - BR - 425 aditivo.xls'#$COMPOS1.$#REF!$#REF!:$#REF!$#REF!"</definedName>
    <definedName name="ACIDO">#REF!</definedName>
    <definedName name="AÇO">#REF!</definedName>
    <definedName name="AÇO_CA_50_3_16">#REF!</definedName>
    <definedName name="ADESIVO_PVC">#REF!</definedName>
    <definedName name="AGREGADO">"$#REF!.$B$21:$B$429"</definedName>
    <definedName name="AGREGADO_10">"$#REF!.$B$21:$B$429"</definedName>
    <definedName name="AGREGADO_10_1">"$#REF!.$B$21:$B$400"</definedName>
    <definedName name="AGREGADO_10_10">"$#REF!.$B$21:$B$402"</definedName>
    <definedName name="AGREGADO_10_11">"$#REF!.$B$21:$B$431"</definedName>
    <definedName name="AGREGADO_10_12">"$#REF!.$B$21:$B$402"</definedName>
    <definedName name="AGREGADO_10_19">"$#REF!.$B$21:$B$430"</definedName>
    <definedName name="AGREGADO_10_19_29">"$#REF!.$B$21:$B$401"</definedName>
    <definedName name="AGREGADO_10_29">"$#REF!.$B$21:$B$402"</definedName>
    <definedName name="AGREGADO_10_3">"$#REF!.$B$12:$B$450"</definedName>
    <definedName name="AGREGADO_10_3_1">"$#REF!.$B$12:$B$450"</definedName>
    <definedName name="AGREGADO_10_4">"$#REF!.$B$21:$B$431"</definedName>
    <definedName name="AGREGADO_10_4_1">"$#REF!.$B$21:$B$402"</definedName>
    <definedName name="AGREGADO_10_5">"$#REF!.$B$21:$B$431"</definedName>
    <definedName name="AGREGADO_10_5_1">"$#REF!.$B$21:$B$402"</definedName>
    <definedName name="AGREGADO_10_6">"$#REF!.$B$21:$B$431"</definedName>
    <definedName name="AGREGADO_10_6_1">"$#REF!.$B$21:$B$402"</definedName>
    <definedName name="AGREGADO_10_7">"$#REF!.$B$21:$B$431"</definedName>
    <definedName name="AGREGADO_10_7_1">"$#REF!.$B$21:$B$402"</definedName>
    <definedName name="AGREGADO_10_9">"$#REF!.$B$21:$B$431"</definedName>
    <definedName name="AGREGADO_11">"$#REF!.$B$21:$B$431"</definedName>
    <definedName name="AGREGADO_12">"$#REF!.$B$21:$B$402"</definedName>
    <definedName name="AGREGADO_17">"$#REF!.$B$21:$B$429"</definedName>
    <definedName name="AGREGADO_17_10">"$#REF!.$B$21:$B$402"</definedName>
    <definedName name="AGREGADO_17_11">"$#REF!.$B$21:$B$431"</definedName>
    <definedName name="AGREGADO_17_12">"$#REF!.$B$21:$B$402"</definedName>
    <definedName name="AGREGADO_17_19">"$#REF!.$B$21:$B$430"</definedName>
    <definedName name="AGREGADO_17_19_29">"$#REF!.$B$21:$B$401"</definedName>
    <definedName name="AGREGADO_17_29">"$#REF!.$B$21:$B$400"</definedName>
    <definedName name="AGREGADO_17_3">"$#REF!.$B$12:$B$450"</definedName>
    <definedName name="AGREGADO_17_3_1">"$#REF!.$B$12:$B$450"</definedName>
    <definedName name="AGREGADO_17_4">"$#REF!.$B$21:$B$431"</definedName>
    <definedName name="AGREGADO_17_4_1">"$#REF!.$B$21:$B$402"</definedName>
    <definedName name="AGREGADO_17_5">"$#REF!.$B$21:$B$431"</definedName>
    <definedName name="AGREGADO_17_5_1">"$#REF!.$B$21:$B$402"</definedName>
    <definedName name="AGREGADO_17_6">"$#REF!.$B$21:$B$431"</definedName>
    <definedName name="AGREGADO_17_6_1">"$#REF!.$B$21:$B$402"</definedName>
    <definedName name="AGREGADO_17_7">"$#REF!.$B$21:$B$431"</definedName>
    <definedName name="AGREGADO_17_7_1">"$#REF!.$B$21:$B$402"</definedName>
    <definedName name="AGREGADO_17_9">"$#REF!.$B$21:$B$431"</definedName>
    <definedName name="AGREGADO_19">"$#REF!.$B$21:$B$430"</definedName>
    <definedName name="AGREGADO_19_29">"$#REF!.$B$21:$B$401"</definedName>
    <definedName name="AGREGADO_29">"$#REF!.$B$21:$B$400"</definedName>
    <definedName name="AGREGADO_3">"$#REF!.$B$12:$B$450"</definedName>
    <definedName name="AGREGADO_3_1">"$#REF!.$B$12:$B$450"</definedName>
    <definedName name="AGREGADO_4">"$#REF!.$B$21:$B$431"</definedName>
    <definedName name="AGREGADO_4_1">"$#REF!.$B$21:$B$402"</definedName>
    <definedName name="AGREGADO_5">"$#REF!.$B$21:$B$431"</definedName>
    <definedName name="AGREGADO_5_1">"$#REF!.$B$21:$B$402"</definedName>
    <definedName name="AGREGADO_6">"$#REF!.$B$21:$B$431"</definedName>
    <definedName name="AGREGADO_6_1">"$#REF!.$B$21:$B$429"</definedName>
    <definedName name="AGREGADO_6_1_1">"$#REF!.$B$21:$B$400"</definedName>
    <definedName name="AGREGADO_6_10">"$#REF!.$B$21:$B$402"</definedName>
    <definedName name="AGREGADO_6_11">"$#REF!.$B$21:$B$431"</definedName>
    <definedName name="AGREGADO_6_12">"$#REF!.$B$21:$B$402"</definedName>
    <definedName name="AGREGADO_6_19">"$#REF!.$B$21:$B$430"</definedName>
    <definedName name="AGREGADO_6_19_29">"$#REF!.$B$21:$B$401"</definedName>
    <definedName name="AGREGADO_6_29">"$#REF!.$B$21:$B$402"</definedName>
    <definedName name="AGREGADO_6_3">"$#REF!.$B$12:$B$450"</definedName>
    <definedName name="AGREGADO_6_3_1">"$#REF!.$B$12:$B$450"</definedName>
    <definedName name="AGREGADO_6_4">"$#REF!.$B$21:$B$431"</definedName>
    <definedName name="AGREGADO_6_4_1">"$#REF!.$B$21:$B$402"</definedName>
    <definedName name="AGREGADO_6_5">"$#REF!.$B$21:$B$431"</definedName>
    <definedName name="AGREGADO_6_5_1">"$#REF!.$B$21:$B$402"</definedName>
    <definedName name="AGREGADO_6_6">"$#REF!.$B$21:$B$431"</definedName>
    <definedName name="AGREGADO_6_6_1">"$#REF!.$B$21:$B$402"</definedName>
    <definedName name="AGREGADO_6_7">"$#REF!.$B$21:$B$431"</definedName>
    <definedName name="AGREGADO_6_7_1">"$#REF!.$B$21:$B$402"</definedName>
    <definedName name="AGREGADO_6_9">"$#REF!.$B$21:$B$431"</definedName>
    <definedName name="AGREGADO_7">"$#REF!.$B$21:$B$431"</definedName>
    <definedName name="AGREGADO_7_1">"$#REF!.$B$21:$B$429"</definedName>
    <definedName name="AGREGADO_7_1_1">"$#REF!.$B$21:$B$400"</definedName>
    <definedName name="AGREGADO_7_10">"$#REF!.$B$21:$B$402"</definedName>
    <definedName name="AGREGADO_7_11">"$#REF!.$B$21:$B$431"</definedName>
    <definedName name="AGREGADO_7_12">"$#REF!.$B$21:$B$402"</definedName>
    <definedName name="AGREGADO_7_19">"$#REF!.$B$21:$B$430"</definedName>
    <definedName name="AGREGADO_7_19_29">"$#REF!.$B$21:$B$401"</definedName>
    <definedName name="AGREGADO_7_29">"$#REF!.$B$21:$B$402"</definedName>
    <definedName name="AGREGADO_7_3">"$#REF!.$B$12:$B$450"</definedName>
    <definedName name="AGREGADO_7_3_1">"$#REF!.$B$12:$B$450"</definedName>
    <definedName name="AGREGADO_7_4">"$#REF!.$B$21:$B$431"</definedName>
    <definedName name="AGREGADO_7_4_1">"$#REF!.$B$21:$B$402"</definedName>
    <definedName name="AGREGADO_7_5">"$#REF!.$B$21:$B$431"</definedName>
    <definedName name="AGREGADO_7_5_1">"$#REF!.$B$21:$B$402"</definedName>
    <definedName name="AGREGADO_7_6">"$#REF!.$B$21:$B$431"</definedName>
    <definedName name="AGREGADO_7_6_1">"$#REF!.$B$21:$B$402"</definedName>
    <definedName name="AGREGADO_7_7">"$#REF!.$B$21:$B$431"</definedName>
    <definedName name="AGREGADO_7_7_1">"$#REF!.$B$21:$B$402"</definedName>
    <definedName name="AGREGADO_7_9">"$#REF!.$B$21:$B$431"</definedName>
    <definedName name="AGREGADO_8">"$#REF!.$B$21:$B$429"</definedName>
    <definedName name="AGREGADO_8_10">"$#REF!.$B$21:$B$402"</definedName>
    <definedName name="AGREGADO_8_11">"$#REF!.$B$21:$B$431"</definedName>
    <definedName name="AGREGADO_8_12">"$#REF!.$B$21:$B$402"</definedName>
    <definedName name="AGREGADO_8_19">"$#REF!.$B$21:$B$430"</definedName>
    <definedName name="AGREGADO_8_19_29">"$#REF!.$B$21:$B$401"</definedName>
    <definedName name="AGREGADO_8_29">"$#REF!.$B$21:$B$400"</definedName>
    <definedName name="AGREGADO_8_3">"$#REF!.$B$12:$B$450"</definedName>
    <definedName name="AGREGADO_8_3_1">"$#REF!.$B$12:$B$450"</definedName>
    <definedName name="AGREGADO_8_4">"$#REF!.$B$21:$B$431"</definedName>
    <definedName name="AGREGADO_8_4_1">"$#REF!.$B$21:$B$402"</definedName>
    <definedName name="AGREGADO_8_5">"$#REF!.$B$21:$B$431"</definedName>
    <definedName name="AGREGADO_8_5_1">"$#REF!.$B$21:$B$402"</definedName>
    <definedName name="AGREGADO_8_6">"$#REF!.$B$21:$B$431"</definedName>
    <definedName name="AGREGADO_8_6_1">"$#REF!.$B$21:$B$402"</definedName>
    <definedName name="AGREGADO_8_7">"$#REF!.$B$21:$B$431"</definedName>
    <definedName name="AGREGADO_8_7_1">"$#REF!.$B$21:$B$402"</definedName>
    <definedName name="AGREGADO_8_9">"$#REF!.$B$21:$B$431"</definedName>
    <definedName name="AGREGADO_9">"$#REF!.$B$21:$B$431"</definedName>
    <definedName name="AGREGADO_9_1">"$#REF!.$B$21:$B$429"</definedName>
    <definedName name="AGREGADO_9_10">"$#REF!.$B$21:$B$402"</definedName>
    <definedName name="AGREGADO_9_11">"$#REF!.$B$21:$B$431"</definedName>
    <definedName name="AGREGADO_9_12">"$#REF!.$B$21:$B$402"</definedName>
    <definedName name="AGREGADO_9_19">"$#REF!.$B$21:$B$430"</definedName>
    <definedName name="AGREGADO_9_19_29">"$#REF!.$B$21:$B$401"</definedName>
    <definedName name="AGREGADO_9_29">"$#REF!.$B$21:$B$400"</definedName>
    <definedName name="AGREGADO_9_3">"$#REF!.$B$12:$B$450"</definedName>
    <definedName name="AGREGADO_9_3_1">"$#REF!.$B$12:$B$450"</definedName>
    <definedName name="AGREGADO_9_4">"$#REF!.$B$21:$B$431"</definedName>
    <definedName name="AGREGADO_9_4_1">"$#REF!.$B$21:$B$402"</definedName>
    <definedName name="AGREGADO_9_5">"$#REF!.$B$21:$B$431"</definedName>
    <definedName name="AGREGADO_9_5_1">"$#REF!.$B$21:$B$402"</definedName>
    <definedName name="AGREGADO_9_6">"$#REF!.$B$21:$B$431"</definedName>
    <definedName name="AGREGADO_9_6_1">"$#REF!.$B$21:$B$402"</definedName>
    <definedName name="AGREGADO_9_7">"$#REF!.$B$21:$B$431"</definedName>
    <definedName name="AGREGADO_9_7_1">"$#REF!.$B$21:$B$402"</definedName>
    <definedName name="AGREGADO_9_9">"$#REF!.$B$21:$B$431"</definedName>
    <definedName name="AGUA_10LT">#REF!</definedName>
    <definedName name="AGUARRAZ">#REF!</definedName>
    <definedName name="AJUDANTE">#REF!</definedName>
    <definedName name="ALIZAR_MAD_LEI">#REF!</definedName>
    <definedName name="AMONIA">#REF!</definedName>
    <definedName name="APRENDIZ">{"total","SUM(total)","YNNNN",FALSE}</definedName>
    <definedName name="ARAME_RECOZIDO">'[1]Insumos'!$I$22</definedName>
    <definedName name="_xlnm.Print_Area" localSheetId="6">'CRONOGRAMA'!$A$1:$F$65</definedName>
    <definedName name="_xlnm.Print_Area" localSheetId="4">'MOB. IG. KM23'!$A$1:$K$29</definedName>
    <definedName name="_xlnm.Print_Area" localSheetId="3">'MOB. IG. KM25'!$A$1:$K$29</definedName>
    <definedName name="_xlnm.Print_Area" localSheetId="5">'MOB. IG. MINGOTA'!$A$1:$K$29</definedName>
    <definedName name="_xlnm.Print_Area" localSheetId="0">'ORÇAMENTO (VALOR ANTERIOR)'!$A$1:$G$42</definedName>
    <definedName name="_xlnm.Print_Area" localSheetId="1">'ORÇAMENTO ATUALIZADO'!$A$1:$F$41</definedName>
    <definedName name="_xlnm.Print_Area" localSheetId="2">'ORÇAMENTO COMPARATIVO'!$A$1:$L$44</definedName>
    <definedName name="AREIA">#REF!</definedName>
    <definedName name="ARMAÇÃO_CONCRETO">#REF!</definedName>
    <definedName name="ARMADOR">#REF!</definedName>
    <definedName name="ARMARIO_90X60X17_CM">#REF!</definedName>
    <definedName name="ASSENTO_PLASTICO">#REF!</definedName>
    <definedName name="ATERRO_ARENOSO">#REF!</definedName>
    <definedName name="AUGUSTO">{"total","SUM(total)","YNNNN",FALSE}</definedName>
    <definedName name="AZULEGISTA">#REF!</definedName>
    <definedName name="AZULEJO_15X15">#REF!</definedName>
    <definedName name="BANCO">"$#REF!.$A$1:$D$32"</definedName>
    <definedName name="banco0">"$#REF!.$A$1:$D$32"</definedName>
    <definedName name="banco2">"$#REF!.$A$5:$D$168"</definedName>
    <definedName name="banco2_10">"$#REF!.$A$5:$D$141"</definedName>
    <definedName name="banco2_11">"$#REF!.$A$5:$D$170"</definedName>
    <definedName name="banco2_12">"$#REF!.$A$5:$D$141"</definedName>
    <definedName name="banco2_19">"$#REF!.$A$5:$D$169"</definedName>
    <definedName name="banco2_19_29">"$#REF!.$A$5:$D$140"</definedName>
    <definedName name="banco2_29">"$#REF!.$A$5:$D$139"</definedName>
    <definedName name="banco2_3">"$#REF!.$A$1:$D$189"</definedName>
    <definedName name="banco2_3_1">"$#REF!.$A$1:$D$189"</definedName>
    <definedName name="banco2_4">"$#REF!.$A$5:$D$170"</definedName>
    <definedName name="banco2_4_1">"$#REF!.$A$5:$D$141"</definedName>
    <definedName name="banco2_5">"$#REF!.$A$5:$D$170"</definedName>
    <definedName name="banco2_5_1">"$#REF!.$A$5:$D$141"</definedName>
    <definedName name="banco2_6">"$#REF!.$A$5:$D$170"</definedName>
    <definedName name="banco2_6_1">"$#REF!.$A$5:$D$141"</definedName>
    <definedName name="banco2_7">"$#REF!.$A$5:$D$170"</definedName>
    <definedName name="banco2_7_1">"$#REF!.$A$5:$D$141"</definedName>
    <definedName name="banco2_9">"$#REF!.$A$5:$D$170"</definedName>
    <definedName name="BARRO">'[1]Insumos'!$I$9</definedName>
    <definedName name="BDI">#REF!</definedName>
    <definedName name="BLOCO.CONC.CELULAR.12">#REF!</definedName>
    <definedName name="BLOCO.CONCRETO.14X19X39">#REF!</definedName>
    <definedName name="BLOCO.CONCRETO.19X19X39">#REF!</definedName>
    <definedName name="BLOCO.CONCRETO.9X19X39">#REF!</definedName>
    <definedName name="BLOCO_VIDRO">#REF!</definedName>
    <definedName name="BRITA1">#REF!</definedName>
    <definedName name="CAIXILHO_MAD_LEI">#REF!</definedName>
    <definedName name="CAL">#REF!</definedName>
    <definedName name="CERAMICA_30X30_PEI_IV">#REF!</definedName>
    <definedName name="CERAMICA_30x30_PEI_V">#REF!</definedName>
    <definedName name="CIMENTO">#REF!</definedName>
    <definedName name="CIMENTO_BRANCO">#REF!</definedName>
    <definedName name="CIMENTO_COLA">#REF!</definedName>
    <definedName name="CLIENTE">#REF!</definedName>
    <definedName name="COMPENSA.PLAST">#REF!</definedName>
    <definedName name="COMPENSADO_RES_10MM">#REF!</definedName>
    <definedName name="COMPENSADO_RES_12MM">#REF!</definedName>
    <definedName name="CONCRETO_18_MPA">#REF!</definedName>
    <definedName name="Cronograma">{"total","SUM(total)","YNNNN",FALSE}</definedName>
    <definedName name="CRONOMOD">{"total","SUM(total)","YNNNN",FALSE}</definedName>
    <definedName name="CUSTO">"$#REF!.$#REF!$#REF!:$#REF!$#REF!"</definedName>
    <definedName name="CUSTO_10">"$#REF!.$#REF!$#REF!:$#REF!$#REF!"</definedName>
    <definedName name="CUSTO_10_1">"$#REF!.$#REF!$#REF!:$#REF!$#REF!"</definedName>
    <definedName name="CUSTO_10_1_1">"$#REF!.$#REF!$#REF!:$#REF!$#REF!"</definedName>
    <definedName name="CUSTO_10_10">"$#REF!.$#REF!$#REF!:$#REF!$#REF!"</definedName>
    <definedName name="CUSTO_10_10_1">"$#REF!.$#REF!$#REF!:$#REF!$#REF!"</definedName>
    <definedName name="CUSTO_10_11">"$#REF!.$#REF!$#REF!:$#REF!$#REF!"</definedName>
    <definedName name="CUSTO_10_11_1">"$#REF!.$#REF!$#REF!:$#REF!$#REF!"</definedName>
    <definedName name="CUSTO_10_12">"$#REF!.$#REF!$#REF!:$#REF!$#REF!"</definedName>
    <definedName name="CUSTO_10_19">"$#REF!.$#REF!$#REF!:$#REF!$#REF!"</definedName>
    <definedName name="CUSTO_10_19_10">"$#REF!.$#REF!$#REF!:$#REF!$#REF!"</definedName>
    <definedName name="CUSTO_10_19_11">"$#REF!.$#REF!$#REF!:$#REF!$#REF!"</definedName>
    <definedName name="CUSTO_10_19_2">"$#REF!.$#REF!$#REF!:$#REF!$#REF!"</definedName>
    <definedName name="CUSTO_10_19_2_1">"$#REF!.$#REF!$#REF!:$#REF!$#REF!"</definedName>
    <definedName name="CUSTO_10_19_26">"$#REF!.$#REF!$#REF!:$#REF!$#REF!"</definedName>
    <definedName name="CUSTO_10_19_27">"$#REF!.$#REF!$#REF!:$#REF!$#REF!"</definedName>
    <definedName name="CUSTO_10_19_27_1">"$#REF!.$#REF!$#REF!:$#REF!$#REF!"</definedName>
    <definedName name="CUSTO_10_19_29">"$#REF!.$#REF!$#REF!:$#REF!$#REF!"</definedName>
    <definedName name="CUSTO_10_19_5">"$#REF!.$#REF!$#REF!:$#REF!$#REF!"</definedName>
    <definedName name="CUSTO_10_19_5_1">"$#REF!.$#REF!$#REF!:$#REF!$#REF!"</definedName>
    <definedName name="CUSTO_10_19_6">"$#REF!.$#REF!$#REF!:$#REF!$#REF!"</definedName>
    <definedName name="CUSTO_10_19_6_1">"$#REF!.$#REF!$#REF!:$#REF!$#REF!"</definedName>
    <definedName name="CUSTO_10_19_7">"$#REF!.$#REF!$#REF!:$#REF!$#REF!"</definedName>
    <definedName name="CUSTO_10_19_7_1">"$#REF!.$#REF!$#REF!:$#REF!$#REF!"</definedName>
    <definedName name="CUSTO_10_19_8">"$#REF!.$#REF!$#REF!:$#REF!$#REF!"</definedName>
    <definedName name="CUSTO_10_19_9">"$#REF!.$#REF!$#REF!:$#REF!$#REF!"</definedName>
    <definedName name="CUSTO_10_2">"$#REF!.$#REF!$#REF!:$#REF!$#REF!"</definedName>
    <definedName name="CUSTO_10_2_1">"$#REF!.$#REF!$#REF!:$#REF!$#REF!"</definedName>
    <definedName name="CUSTO_10_26">"$#REF!.$#REF!$#REF!:$#REF!$#REF!"</definedName>
    <definedName name="CUSTO_10_27">"$#REF!.$#REF!$#REF!:$#REF!$#REF!"</definedName>
    <definedName name="CUSTO_10_27_1">"$#REF!.$#REF!$#REF!:$#REF!$#REF!"</definedName>
    <definedName name="CUSTO_10_29">"$#REF!.$#REF!$#REF!:$#REF!$#REF!"</definedName>
    <definedName name="CUSTO_10_3">"$#REF!.$#REF!$#REF!:$#REF!$#REF!"</definedName>
    <definedName name="CUSTO_10_3_1">"$#REF!.$#REF!$#REF!:$#REF!$#REF!"</definedName>
    <definedName name="CUSTO_10_4">"$#REF!.$#REF!$#REF!:$#REF!$#REF!"</definedName>
    <definedName name="CUSTO_10_4_1">"$#REF!.$#REF!$#REF!:$#REF!$#REF!"</definedName>
    <definedName name="CUSTO_10_5">"$#REF!.$#REF!$#REF!:$#REF!$#REF!"</definedName>
    <definedName name="CUSTO_10_5_1">"$#REF!.$#REF!$#REF!:$#REF!$#REF!"</definedName>
    <definedName name="CUSTO_10_6">"$#REF!.$#REF!$#REF!:$#REF!$#REF!"</definedName>
    <definedName name="CUSTO_10_6_1">"$#REF!.$#REF!$#REF!:$#REF!$#REF!"</definedName>
    <definedName name="CUSTO_10_7">"$#REF!.$#REF!$#REF!:$#REF!$#REF!"</definedName>
    <definedName name="CUSTO_10_7_1">"$#REF!.$#REF!$#REF!:$#REF!$#REF!"</definedName>
    <definedName name="CUSTO_10_8">"$#REF!.$#REF!$#REF!:$#REF!$#REF!"</definedName>
    <definedName name="CUSTO_10_9">"$#REF!.$#REF!$#REF!:$#REF!$#REF!"</definedName>
    <definedName name="CUSTO_10_9_1">"$#REF!.$#REF!$#REF!:$#REF!$#REF!"</definedName>
    <definedName name="CUSTO_11">"$#REF!.$#REF!$#REF!:$#REF!$#REF!"</definedName>
    <definedName name="CUSTO_11_1">"$#REF!.$#REF!$#REF!:$#REF!$#REF!"</definedName>
    <definedName name="CUSTO_12">"$#REF!.$#REF!$#REF!:$#REF!$#REF!"</definedName>
    <definedName name="CUSTO_17">"$#REF!.$#REF!$#REF!:$#REF!$#REF!"</definedName>
    <definedName name="CUSTO_17_10">"$#REF!.$#REF!$#REF!:$#REF!$#REF!"</definedName>
    <definedName name="CUSTO_17_10_1">"$#REF!.$#REF!$#REF!:$#REF!$#REF!"</definedName>
    <definedName name="CUSTO_17_11">"$#REF!.$#REF!$#REF!:$#REF!$#REF!"</definedName>
    <definedName name="CUSTO_17_11_1">"$#REF!.$#REF!$#REF!:$#REF!$#REF!"</definedName>
    <definedName name="CUSTO_17_12">"$#REF!.$#REF!$#REF!:$#REF!$#REF!"</definedName>
    <definedName name="CUSTO_17_19">"$#REF!.$#REF!$#REF!:$#REF!$#REF!"</definedName>
    <definedName name="CUSTO_17_19_10">"$#REF!.$#REF!$#REF!:$#REF!$#REF!"</definedName>
    <definedName name="CUSTO_17_19_11">"$#REF!.$#REF!$#REF!:$#REF!$#REF!"</definedName>
    <definedName name="CUSTO_17_19_2">"$#REF!.$#REF!$#REF!:$#REF!$#REF!"</definedName>
    <definedName name="CUSTO_17_19_2_1">"$#REF!.$#REF!$#REF!:$#REF!$#REF!"</definedName>
    <definedName name="CUSTO_17_19_26">"$#REF!.$#REF!$#REF!:$#REF!$#REF!"</definedName>
    <definedName name="CUSTO_17_19_27">"$#REF!.$#REF!$#REF!:$#REF!$#REF!"</definedName>
    <definedName name="CUSTO_17_19_27_1">"$#REF!.$#REF!$#REF!:$#REF!$#REF!"</definedName>
    <definedName name="CUSTO_17_19_29">"$#REF!.$#REF!$#REF!:$#REF!$#REF!"</definedName>
    <definedName name="CUSTO_17_19_5">"$#REF!.$#REF!$#REF!:$#REF!$#REF!"</definedName>
    <definedName name="CUSTO_17_19_5_1">"$#REF!.$#REF!$#REF!:$#REF!$#REF!"</definedName>
    <definedName name="CUSTO_17_19_6">"$#REF!.$#REF!$#REF!:$#REF!$#REF!"</definedName>
    <definedName name="CUSTO_17_19_6_1">"$#REF!.$#REF!$#REF!:$#REF!$#REF!"</definedName>
    <definedName name="CUSTO_17_19_7">"$#REF!.$#REF!$#REF!:$#REF!$#REF!"</definedName>
    <definedName name="CUSTO_17_19_7_1">"$#REF!.$#REF!$#REF!:$#REF!$#REF!"</definedName>
    <definedName name="CUSTO_17_19_8">"$#REF!.$#REF!$#REF!:$#REF!$#REF!"</definedName>
    <definedName name="CUSTO_17_19_9">"$#REF!.$#REF!$#REF!:$#REF!$#REF!"</definedName>
    <definedName name="CUSTO_17_2">"$#REF!.$#REF!$#REF!:$#REF!$#REF!"</definedName>
    <definedName name="CUSTO_17_2_1">"$#REF!.$#REF!$#REF!:$#REF!$#REF!"</definedName>
    <definedName name="CUSTO_17_26">"$#REF!.$#REF!$#REF!:$#REF!$#REF!"</definedName>
    <definedName name="CUSTO_17_27">"$#REF!.$#REF!$#REF!:$#REF!$#REF!"</definedName>
    <definedName name="CUSTO_17_27_1">"$#REF!.$#REF!$#REF!:$#REF!$#REF!"</definedName>
    <definedName name="CUSTO_17_29">"$#REF!.$#REF!$#REF!:$#REF!$#REF!"</definedName>
    <definedName name="CUSTO_17_3">"$#REF!.$#REF!$#REF!:$#REF!$#REF!"</definedName>
    <definedName name="CUSTO_17_3_1">"$#REF!.$#REF!$#REF!:$#REF!$#REF!"</definedName>
    <definedName name="CUSTO_17_4">"$#REF!.$#REF!$#REF!:$#REF!$#REF!"</definedName>
    <definedName name="CUSTO_17_4_1">"$#REF!.$#REF!$#REF!:$#REF!$#REF!"</definedName>
    <definedName name="CUSTO_17_5">"$#REF!.$#REF!$#REF!:$#REF!$#REF!"</definedName>
    <definedName name="CUSTO_17_5_1">"$#REF!.$#REF!$#REF!:$#REF!$#REF!"</definedName>
    <definedName name="CUSTO_17_6">"$#REF!.$#REF!$#REF!:$#REF!$#REF!"</definedName>
    <definedName name="CUSTO_17_6_1">"$#REF!.$#REF!$#REF!:$#REF!$#REF!"</definedName>
    <definedName name="CUSTO_17_7">"$#REF!.$#REF!$#REF!:$#REF!$#REF!"</definedName>
    <definedName name="CUSTO_17_7_1">"$#REF!.$#REF!$#REF!:$#REF!$#REF!"</definedName>
    <definedName name="CUSTO_17_8">"$#REF!.$#REF!$#REF!:$#REF!$#REF!"</definedName>
    <definedName name="CUSTO_17_9">"$#REF!.$#REF!$#REF!:$#REF!$#REF!"</definedName>
    <definedName name="CUSTO_17_9_1">"$#REF!.$#REF!$#REF!:$#REF!$#REF!"</definedName>
    <definedName name="CUSTO_19">"$#REF!.$#REF!$#REF!:$#REF!$#REF!"</definedName>
    <definedName name="CUSTO_19_10">"$#REF!.$#REF!$#REF!:$#REF!$#REF!"</definedName>
    <definedName name="CUSTO_19_11">"$#REF!.$#REF!$#REF!:$#REF!$#REF!"</definedName>
    <definedName name="CUSTO_19_2">"$#REF!.$#REF!$#REF!:$#REF!$#REF!"</definedName>
    <definedName name="CUSTO_19_2_1">"$#REF!.$#REF!$#REF!:$#REF!$#REF!"</definedName>
    <definedName name="CUSTO_19_26">"$#REF!.$#REF!$#REF!:$#REF!$#REF!"</definedName>
    <definedName name="CUSTO_19_27">"$#REF!.$#REF!$#REF!:$#REF!$#REF!"</definedName>
    <definedName name="CUSTO_19_27_1">"$#REF!.$#REF!$#REF!:$#REF!$#REF!"</definedName>
    <definedName name="CUSTO_19_29">"$#REF!.$#REF!$#REF!:$#REF!$#REF!"</definedName>
    <definedName name="CUSTO_19_5">"$#REF!.$#REF!$#REF!:$#REF!$#REF!"</definedName>
    <definedName name="CUSTO_19_5_1">"$#REF!.$#REF!$#REF!:$#REF!$#REF!"</definedName>
    <definedName name="CUSTO_19_6">"$#REF!.$#REF!$#REF!:$#REF!$#REF!"</definedName>
    <definedName name="CUSTO_19_6_1">"$#REF!.$#REF!$#REF!:$#REF!$#REF!"</definedName>
    <definedName name="CUSTO_19_7">"$#REF!.$#REF!$#REF!:$#REF!$#REF!"</definedName>
    <definedName name="CUSTO_19_7_1">"$#REF!.$#REF!$#REF!:$#REF!$#REF!"</definedName>
    <definedName name="CUSTO_19_8">"$#REF!.$#REF!$#REF!:$#REF!$#REF!"</definedName>
    <definedName name="CUSTO_19_9">"$#REF!.$#REF!$#REF!:$#REF!$#REF!"</definedName>
    <definedName name="CUSTO_2">"$#REF!.$#REF!$#REF!:$#REF!$#REF!"</definedName>
    <definedName name="CUSTO_2_1">"$#REF!.$#REF!$#REF!:$#REF!$#REF!"</definedName>
    <definedName name="CUSTO_26">"$#REF!.$#REF!$#REF!:$#REF!$#REF!"</definedName>
    <definedName name="CUSTO_27">"$#REF!.$#REF!$#REF!:$#REF!$#REF!"</definedName>
    <definedName name="CUSTO_27_1">"$#REF!.$#REF!$#REF!:$#REF!$#REF!"</definedName>
    <definedName name="CUSTO_29">"$#REF!.$#REF!$#REF!:$#REF!$#REF!"</definedName>
    <definedName name="CUSTO_3">"$#REF!.$#REF!$#REF!:$#REF!$#REF!"</definedName>
    <definedName name="CUSTO_3_1">"$#REF!.$#REF!$#REF!:$#REF!$#REF!"</definedName>
    <definedName name="CUSTO_4">"$#REF!.$#REF!$#REF!:$#REF!$#REF!"</definedName>
    <definedName name="CUSTO_4_1">"$#REF!.$#REF!$#REF!:$#REF!$#REF!"</definedName>
    <definedName name="CUSTO_5">"$#REF!.$#REF!$#REF!:$#REF!$#REF!"</definedName>
    <definedName name="CUSTO_5_1">"$#REF!.$#REF!$#REF!:$#REF!$#REF!"</definedName>
    <definedName name="CUSTO_6">"$#REF!.$#REF!$#REF!:$#REF!$#REF!"</definedName>
    <definedName name="CUSTO_6_1">"$#REF!.$#REF!$#REF!:$#REF!$#REF!"</definedName>
    <definedName name="CUSTO_6_1_1">"$#REF!.$#REF!$#REF!:$#REF!$#REF!"</definedName>
    <definedName name="CUSTO_6_10">"$#REF!.$#REF!$#REF!:$#REF!$#REF!"</definedName>
    <definedName name="CUSTO_6_10_1">"$#REF!.$#REF!$#REF!:$#REF!$#REF!"</definedName>
    <definedName name="CUSTO_6_11">"$#REF!.$#REF!$#REF!:$#REF!$#REF!"</definedName>
    <definedName name="CUSTO_6_11_1">"$#REF!.$#REF!$#REF!:$#REF!$#REF!"</definedName>
    <definedName name="CUSTO_6_12">"$#REF!.$#REF!$#REF!:$#REF!$#REF!"</definedName>
    <definedName name="CUSTO_6_19">"$#REF!.$#REF!$#REF!:$#REF!$#REF!"</definedName>
    <definedName name="CUSTO_6_19_10">"$#REF!.$#REF!$#REF!:$#REF!$#REF!"</definedName>
    <definedName name="CUSTO_6_19_11">"$#REF!.$#REF!$#REF!:$#REF!$#REF!"</definedName>
    <definedName name="CUSTO_6_19_2">"$#REF!.$#REF!$#REF!:$#REF!$#REF!"</definedName>
    <definedName name="CUSTO_6_19_2_1">"$#REF!.$#REF!$#REF!:$#REF!$#REF!"</definedName>
    <definedName name="CUSTO_6_19_26">"$#REF!.$#REF!$#REF!:$#REF!$#REF!"</definedName>
    <definedName name="CUSTO_6_19_27">"$#REF!.$#REF!$#REF!:$#REF!$#REF!"</definedName>
    <definedName name="CUSTO_6_19_27_1">"$#REF!.$#REF!$#REF!:$#REF!$#REF!"</definedName>
    <definedName name="CUSTO_6_19_29">"$#REF!.$#REF!$#REF!:$#REF!$#REF!"</definedName>
    <definedName name="CUSTO_6_19_5">"$#REF!.$#REF!$#REF!:$#REF!$#REF!"</definedName>
    <definedName name="CUSTO_6_19_5_1">"$#REF!.$#REF!$#REF!:$#REF!$#REF!"</definedName>
    <definedName name="CUSTO_6_19_6">"$#REF!.$#REF!$#REF!:$#REF!$#REF!"</definedName>
    <definedName name="CUSTO_6_19_6_1">"$#REF!.$#REF!$#REF!:$#REF!$#REF!"</definedName>
    <definedName name="CUSTO_6_19_7">"$#REF!.$#REF!$#REF!:$#REF!$#REF!"</definedName>
    <definedName name="CUSTO_6_19_7_1">"$#REF!.$#REF!$#REF!:$#REF!$#REF!"</definedName>
    <definedName name="CUSTO_6_19_8">"$#REF!.$#REF!$#REF!:$#REF!$#REF!"</definedName>
    <definedName name="CUSTO_6_19_9">"$#REF!.$#REF!$#REF!:$#REF!$#REF!"</definedName>
    <definedName name="CUSTO_6_2">"$#REF!.$#REF!$#REF!:$#REF!$#REF!"</definedName>
    <definedName name="CUSTO_6_2_1">"$#REF!.$#REF!$#REF!:$#REF!$#REF!"</definedName>
    <definedName name="CUSTO_6_26">"$#REF!.$#REF!$#REF!:$#REF!$#REF!"</definedName>
    <definedName name="CUSTO_6_27">"$#REF!.$#REF!$#REF!:$#REF!$#REF!"</definedName>
    <definedName name="CUSTO_6_27_1">"$#REF!.$#REF!$#REF!:$#REF!$#REF!"</definedName>
    <definedName name="CUSTO_6_29">"$#REF!.$#REF!$#REF!:$#REF!$#REF!"</definedName>
    <definedName name="CUSTO_6_3">"$#REF!.$#REF!$#REF!:$#REF!$#REF!"</definedName>
    <definedName name="CUSTO_6_3_1">"$#REF!.$#REF!$#REF!:$#REF!$#REF!"</definedName>
    <definedName name="CUSTO_6_4">"$#REF!.$#REF!$#REF!:$#REF!$#REF!"</definedName>
    <definedName name="CUSTO_6_4_1">"$#REF!.$#REF!$#REF!:$#REF!$#REF!"</definedName>
    <definedName name="CUSTO_6_5">"$#REF!.$#REF!$#REF!:$#REF!$#REF!"</definedName>
    <definedName name="CUSTO_6_5_1">"$#REF!.$#REF!$#REF!:$#REF!$#REF!"</definedName>
    <definedName name="CUSTO_6_6">"$#REF!.$#REF!$#REF!:$#REF!$#REF!"</definedName>
    <definedName name="CUSTO_6_6_1">"$#REF!.$#REF!$#REF!:$#REF!$#REF!"</definedName>
    <definedName name="CUSTO_6_7">"$#REF!.$#REF!$#REF!:$#REF!$#REF!"</definedName>
    <definedName name="CUSTO_6_7_1">"$#REF!.$#REF!$#REF!:$#REF!$#REF!"</definedName>
    <definedName name="CUSTO_6_8">"$#REF!.$#REF!$#REF!:$#REF!$#REF!"</definedName>
    <definedName name="CUSTO_6_9">"$#REF!.$#REF!$#REF!:$#REF!$#REF!"</definedName>
    <definedName name="CUSTO_6_9_1">"$#REF!.$#REF!$#REF!:$#REF!$#REF!"</definedName>
    <definedName name="CUSTO_7">"$#REF!.$#REF!$#REF!:$#REF!$#REF!"</definedName>
    <definedName name="CUSTO_7_1">"$#REF!.$#REF!$#REF!:$#REF!$#REF!"</definedName>
    <definedName name="CUSTO_7_1_1">"$#REF!.$#REF!$#REF!:$#REF!$#REF!"</definedName>
    <definedName name="CUSTO_7_10">"$#REF!.$#REF!$#REF!:$#REF!$#REF!"</definedName>
    <definedName name="CUSTO_7_10_1">"$#REF!.$#REF!$#REF!:$#REF!$#REF!"</definedName>
    <definedName name="CUSTO_7_11">"$#REF!.$#REF!$#REF!:$#REF!$#REF!"</definedName>
    <definedName name="CUSTO_7_11_1">"$#REF!.$#REF!$#REF!:$#REF!$#REF!"</definedName>
    <definedName name="CUSTO_7_12">"$#REF!.$#REF!$#REF!:$#REF!$#REF!"</definedName>
    <definedName name="CUSTO_7_19">"$#REF!.$#REF!$#REF!:$#REF!$#REF!"</definedName>
    <definedName name="CUSTO_7_19_10">"$#REF!.$#REF!$#REF!:$#REF!$#REF!"</definedName>
    <definedName name="CUSTO_7_19_11">"$#REF!.$#REF!$#REF!:$#REF!$#REF!"</definedName>
    <definedName name="CUSTO_7_19_2">"$#REF!.$#REF!$#REF!:$#REF!$#REF!"</definedName>
    <definedName name="CUSTO_7_19_2_1">"$#REF!.$#REF!$#REF!:$#REF!$#REF!"</definedName>
    <definedName name="CUSTO_7_19_26">"$#REF!.$#REF!$#REF!:$#REF!$#REF!"</definedName>
    <definedName name="CUSTO_7_19_27">"$#REF!.$#REF!$#REF!:$#REF!$#REF!"</definedName>
    <definedName name="CUSTO_7_19_27_1">"$#REF!.$#REF!$#REF!:$#REF!$#REF!"</definedName>
    <definedName name="CUSTO_7_19_29">"$#REF!.$#REF!$#REF!:$#REF!$#REF!"</definedName>
    <definedName name="CUSTO_7_19_5">"$#REF!.$#REF!$#REF!:$#REF!$#REF!"</definedName>
    <definedName name="CUSTO_7_19_5_1">"$#REF!.$#REF!$#REF!:$#REF!$#REF!"</definedName>
    <definedName name="CUSTO_7_19_6">"$#REF!.$#REF!$#REF!:$#REF!$#REF!"</definedName>
    <definedName name="CUSTO_7_19_6_1">"$#REF!.$#REF!$#REF!:$#REF!$#REF!"</definedName>
    <definedName name="CUSTO_7_19_7">"$#REF!.$#REF!$#REF!:$#REF!$#REF!"</definedName>
    <definedName name="CUSTO_7_19_7_1">"$#REF!.$#REF!$#REF!:$#REF!$#REF!"</definedName>
    <definedName name="CUSTO_7_19_8">"$#REF!.$#REF!$#REF!:$#REF!$#REF!"</definedName>
    <definedName name="CUSTO_7_19_9">"$#REF!.$#REF!$#REF!:$#REF!$#REF!"</definedName>
    <definedName name="CUSTO_7_2">"$#REF!.$#REF!$#REF!:$#REF!$#REF!"</definedName>
    <definedName name="CUSTO_7_2_1">"$#REF!.$#REF!$#REF!:$#REF!$#REF!"</definedName>
    <definedName name="CUSTO_7_26">"$#REF!.$#REF!$#REF!:$#REF!$#REF!"</definedName>
    <definedName name="CUSTO_7_27">"$#REF!.$#REF!$#REF!:$#REF!$#REF!"</definedName>
    <definedName name="CUSTO_7_27_1">"$#REF!.$#REF!$#REF!:$#REF!$#REF!"</definedName>
    <definedName name="CUSTO_7_29">"$#REF!.$#REF!$#REF!:$#REF!$#REF!"</definedName>
    <definedName name="CUSTO_7_3">"$#REF!.$#REF!$#REF!:$#REF!$#REF!"</definedName>
    <definedName name="CUSTO_7_3_1">"$#REF!.$#REF!$#REF!:$#REF!$#REF!"</definedName>
    <definedName name="CUSTO_7_4">"$#REF!.$#REF!$#REF!:$#REF!$#REF!"</definedName>
    <definedName name="CUSTO_7_4_1">"$#REF!.$#REF!$#REF!:$#REF!$#REF!"</definedName>
    <definedName name="CUSTO_7_5">"$#REF!.$#REF!$#REF!:$#REF!$#REF!"</definedName>
    <definedName name="CUSTO_7_5_1">"$#REF!.$#REF!$#REF!:$#REF!$#REF!"</definedName>
    <definedName name="CUSTO_7_6">"$#REF!.$#REF!$#REF!:$#REF!$#REF!"</definedName>
    <definedName name="CUSTO_7_6_1">"$#REF!.$#REF!$#REF!:$#REF!$#REF!"</definedName>
    <definedName name="CUSTO_7_7">"$#REF!.$#REF!$#REF!:$#REF!$#REF!"</definedName>
    <definedName name="CUSTO_7_7_1">"$#REF!.$#REF!$#REF!:$#REF!$#REF!"</definedName>
    <definedName name="CUSTO_7_8">"$#REF!.$#REF!$#REF!:$#REF!$#REF!"</definedName>
    <definedName name="CUSTO_7_9">"$#REF!.$#REF!$#REF!:$#REF!$#REF!"</definedName>
    <definedName name="CUSTO_7_9_1">"$#REF!.$#REF!$#REF!:$#REF!$#REF!"</definedName>
    <definedName name="CUSTO_8">"$#REF!.$#REF!$#REF!:$#REF!$#REF!"</definedName>
    <definedName name="CUSTO_8_1">"$#REF!.$#REF!$#REF!:$#REF!$#REF!"</definedName>
    <definedName name="CUSTO_8_10">"$#REF!.$#REF!$#REF!:$#REF!$#REF!"</definedName>
    <definedName name="CUSTO_8_10_1">"$#REF!.$#REF!$#REF!:$#REF!$#REF!"</definedName>
    <definedName name="CUSTO_8_11">"$#REF!.$#REF!$#REF!:$#REF!$#REF!"</definedName>
    <definedName name="CUSTO_8_11_1">"$#REF!.$#REF!$#REF!:$#REF!$#REF!"</definedName>
    <definedName name="CUSTO_8_12">"$#REF!.$#REF!$#REF!:$#REF!$#REF!"</definedName>
    <definedName name="CUSTO_8_19">"$#REF!.$#REF!$#REF!:$#REF!$#REF!"</definedName>
    <definedName name="CUSTO_8_19_10">"$#REF!.$#REF!$#REF!:$#REF!$#REF!"</definedName>
    <definedName name="CUSTO_8_19_11">"$#REF!.$#REF!$#REF!:$#REF!$#REF!"</definedName>
    <definedName name="CUSTO_8_19_2">"$#REF!.$#REF!$#REF!:$#REF!$#REF!"</definedName>
    <definedName name="CUSTO_8_19_2_1">"$#REF!.$#REF!$#REF!:$#REF!$#REF!"</definedName>
    <definedName name="CUSTO_8_19_26">"$#REF!.$#REF!$#REF!:$#REF!$#REF!"</definedName>
    <definedName name="CUSTO_8_19_27">"$#REF!.$#REF!$#REF!:$#REF!$#REF!"</definedName>
    <definedName name="CUSTO_8_19_27_1">"$#REF!.$#REF!$#REF!:$#REF!$#REF!"</definedName>
    <definedName name="CUSTO_8_19_29">"$#REF!.$#REF!$#REF!:$#REF!$#REF!"</definedName>
    <definedName name="CUSTO_8_19_5">"$#REF!.$#REF!$#REF!:$#REF!$#REF!"</definedName>
    <definedName name="CUSTO_8_19_5_1">"$#REF!.$#REF!$#REF!:$#REF!$#REF!"</definedName>
    <definedName name="CUSTO_8_19_6">"$#REF!.$#REF!$#REF!:$#REF!$#REF!"</definedName>
    <definedName name="CUSTO_8_19_6_1">"$#REF!.$#REF!$#REF!:$#REF!$#REF!"</definedName>
    <definedName name="CUSTO_8_19_7">"$#REF!.$#REF!$#REF!:$#REF!$#REF!"</definedName>
    <definedName name="CUSTO_8_19_7_1">"$#REF!.$#REF!$#REF!:$#REF!$#REF!"</definedName>
    <definedName name="CUSTO_8_19_8">"$#REF!.$#REF!$#REF!:$#REF!$#REF!"</definedName>
    <definedName name="CUSTO_8_19_9">"$#REF!.$#REF!$#REF!:$#REF!$#REF!"</definedName>
    <definedName name="CUSTO_8_2">"$#REF!.$#REF!$#REF!:$#REF!$#REF!"</definedName>
    <definedName name="CUSTO_8_2_1">"$#REF!.$#REF!$#REF!:$#REF!$#REF!"</definedName>
    <definedName name="CUSTO_8_26">"$#REF!.$#REF!$#REF!:$#REF!$#REF!"</definedName>
    <definedName name="CUSTO_8_27">"$#REF!.$#REF!$#REF!:$#REF!$#REF!"</definedName>
    <definedName name="CUSTO_8_27_1">"$#REF!.$#REF!$#REF!:$#REF!$#REF!"</definedName>
    <definedName name="CUSTO_8_29">"$#REF!.$#REF!$#REF!:$#REF!$#REF!"</definedName>
    <definedName name="CUSTO_8_3">"$#REF!.$#REF!$#REF!:$#REF!$#REF!"</definedName>
    <definedName name="CUSTO_8_3_1">"$#REF!.$#REF!$#REF!:$#REF!$#REF!"</definedName>
    <definedName name="CUSTO_8_4">"$#REF!.$#REF!$#REF!:$#REF!$#REF!"</definedName>
    <definedName name="CUSTO_8_4_1">"$#REF!.$#REF!$#REF!:$#REF!$#REF!"</definedName>
    <definedName name="CUSTO_8_5">"$#REF!.$#REF!$#REF!:$#REF!$#REF!"</definedName>
    <definedName name="CUSTO_8_5_1">"$#REF!.$#REF!$#REF!:$#REF!$#REF!"</definedName>
    <definedName name="CUSTO_8_6">"$#REF!.$#REF!$#REF!:$#REF!$#REF!"</definedName>
    <definedName name="CUSTO_8_6_1">"$#REF!.$#REF!$#REF!:$#REF!$#REF!"</definedName>
    <definedName name="CUSTO_8_7">"$#REF!.$#REF!$#REF!:$#REF!$#REF!"</definedName>
    <definedName name="CUSTO_8_7_1">"$#REF!.$#REF!$#REF!:$#REF!$#REF!"</definedName>
    <definedName name="CUSTO_8_8">"$#REF!.$#REF!$#REF!:$#REF!$#REF!"</definedName>
    <definedName name="CUSTO_8_9">"$#REF!.$#REF!$#REF!:$#REF!$#REF!"</definedName>
    <definedName name="CUSTO_8_9_1">"$#REF!.$#REF!$#REF!:$#REF!$#REF!"</definedName>
    <definedName name="CUSTO_9">"$#REF!.$#REF!$#REF!:$#REF!$#REF!"</definedName>
    <definedName name="CUSTO_9_1">"$#REF!.$#REF!$#REF!:$#REF!$#REF!"</definedName>
    <definedName name="CUSTO_9_1_1">"$#REF!.$#REF!$#REF!:$#REF!$#REF!"</definedName>
    <definedName name="CUSTO_9_10">"$#REF!.$#REF!$#REF!:$#REF!$#REF!"</definedName>
    <definedName name="CUSTO_9_10_1">"$#REF!.$#REF!$#REF!:$#REF!$#REF!"</definedName>
    <definedName name="CUSTO_9_11">"$#REF!.$#REF!$#REF!:$#REF!$#REF!"</definedName>
    <definedName name="CUSTO_9_11_1">"$#REF!.$#REF!$#REF!:$#REF!$#REF!"</definedName>
    <definedName name="CUSTO_9_12">"$#REF!.$#REF!$#REF!:$#REF!$#REF!"</definedName>
    <definedName name="CUSTO_9_19">"$#REF!.$#REF!$#REF!:$#REF!$#REF!"</definedName>
    <definedName name="CUSTO_9_19_10">"$#REF!.$#REF!$#REF!:$#REF!$#REF!"</definedName>
    <definedName name="CUSTO_9_19_11">"$#REF!.$#REF!$#REF!:$#REF!$#REF!"</definedName>
    <definedName name="CUSTO_9_19_2">"$#REF!.$#REF!$#REF!:$#REF!$#REF!"</definedName>
    <definedName name="CUSTO_9_19_2_1">"$#REF!.$#REF!$#REF!:$#REF!$#REF!"</definedName>
    <definedName name="CUSTO_9_19_26">"$#REF!.$#REF!$#REF!:$#REF!$#REF!"</definedName>
    <definedName name="CUSTO_9_19_27">"$#REF!.$#REF!$#REF!:$#REF!$#REF!"</definedName>
    <definedName name="CUSTO_9_19_27_1">"$#REF!.$#REF!$#REF!:$#REF!$#REF!"</definedName>
    <definedName name="CUSTO_9_19_29">"$#REF!.$#REF!$#REF!:$#REF!$#REF!"</definedName>
    <definedName name="CUSTO_9_19_5">"$#REF!.$#REF!$#REF!:$#REF!$#REF!"</definedName>
    <definedName name="CUSTO_9_19_5_1">"$#REF!.$#REF!$#REF!:$#REF!$#REF!"</definedName>
    <definedName name="CUSTO_9_19_6">"$#REF!.$#REF!$#REF!:$#REF!$#REF!"</definedName>
    <definedName name="CUSTO_9_19_6_1">"$#REF!.$#REF!$#REF!:$#REF!$#REF!"</definedName>
    <definedName name="CUSTO_9_19_7">"$#REF!.$#REF!$#REF!:$#REF!$#REF!"</definedName>
    <definedName name="CUSTO_9_19_7_1">"$#REF!.$#REF!$#REF!:$#REF!$#REF!"</definedName>
    <definedName name="CUSTO_9_19_8">"$#REF!.$#REF!$#REF!:$#REF!$#REF!"</definedName>
    <definedName name="CUSTO_9_19_9">"$#REF!.$#REF!$#REF!:$#REF!$#REF!"</definedName>
    <definedName name="CUSTO_9_2">"$#REF!.$#REF!$#REF!:$#REF!$#REF!"</definedName>
    <definedName name="CUSTO_9_2_1">"$#REF!.$#REF!$#REF!:$#REF!$#REF!"</definedName>
    <definedName name="CUSTO_9_26">"$#REF!.$#REF!$#REF!:$#REF!$#REF!"</definedName>
    <definedName name="CUSTO_9_27">"$#REF!.$#REF!$#REF!:$#REF!$#REF!"</definedName>
    <definedName name="CUSTO_9_27_1">"$#REF!.$#REF!$#REF!:$#REF!$#REF!"</definedName>
    <definedName name="CUSTO_9_29">"$#REF!.$#REF!$#REF!:$#REF!$#REF!"</definedName>
    <definedName name="CUSTO_9_3">"$#REF!.$#REF!$#REF!:$#REF!$#REF!"</definedName>
    <definedName name="CUSTO_9_3_1">"$#REF!.$#REF!$#REF!:$#REF!$#REF!"</definedName>
    <definedName name="CUSTO_9_4">"$#REF!.$#REF!$#REF!:$#REF!$#REF!"</definedName>
    <definedName name="CUSTO_9_4_1">"$#REF!.$#REF!$#REF!:$#REF!$#REF!"</definedName>
    <definedName name="CUSTO_9_5">"$#REF!.$#REF!$#REF!:$#REF!$#REF!"</definedName>
    <definedName name="CUSTO_9_5_1">"$#REF!.$#REF!$#REF!:$#REF!$#REF!"</definedName>
    <definedName name="CUSTO_9_6">"$#REF!.$#REF!$#REF!:$#REF!$#REF!"</definedName>
    <definedName name="CUSTO_9_6_1">"$#REF!.$#REF!$#REF!:$#REF!$#REF!"</definedName>
    <definedName name="CUSTO_9_7">"$#REF!.$#REF!$#REF!:$#REF!$#REF!"</definedName>
    <definedName name="CUSTO_9_7_1">"$#REF!.$#REF!$#REF!:$#REF!$#REF!"</definedName>
    <definedName name="CUSTO_9_8">"$#REF!.$#REF!$#REF!:$#REF!$#REF!"</definedName>
    <definedName name="CUSTO_9_9">"$#REF!.$#REF!$#REF!:$#REF!$#REF!"</definedName>
    <definedName name="CUSTO_9_9_1">"$#REF!.$#REF!$#REF!:$#REF!$#REF!"</definedName>
    <definedName name="dadinho">"$#REF!.$AD$11:$AE$38"</definedName>
    <definedName name="dadinho_10">"$#REF!.$AD$11:$AE$26"</definedName>
    <definedName name="dadinho_11">"$#REF!.$AD$11:$AE$38"</definedName>
    <definedName name="dadinho_11_1">"$#REF!.$AD$11:$AE$38"</definedName>
    <definedName name="dadinho_11_10">"$#REF!.$AH$5:$AI$41"</definedName>
    <definedName name="dadinho_11_11">"$#REF!.$AH$5:$AI$41"</definedName>
    <definedName name="dadinho_11_12">"$#REF!.$AH$5:$AI$41"</definedName>
    <definedName name="dadinho_11_19">"$#REF!.$AE$11:$AF$39"</definedName>
    <definedName name="dadinho_11_19_29">"$#REF!.$AE$11:$AF$26"</definedName>
    <definedName name="dadinho_11_29">"$#REF!.$AD$11:$AE$26"</definedName>
    <definedName name="dadinho_11_3">"$#REF!.$AH$5:$AI$41"</definedName>
    <definedName name="dadinho_11_3_1">"$#REF!.$AH$5:$AI$41"</definedName>
    <definedName name="dadinho_11_4">"$#REF!.$AH$5:$AI$41"</definedName>
    <definedName name="dadinho_11_4_1">"$#REF!.$AH$5:$AI$41"</definedName>
    <definedName name="dadinho_11_5">"$#REF!.$AH$5:$AI$41"</definedName>
    <definedName name="dadinho_11_5_1">"$#REF!.$AH$5:$AI$41"</definedName>
    <definedName name="dadinho_11_6">"$#REF!.$AH$5:$AI$41"</definedName>
    <definedName name="dadinho_11_6_1">"$#REF!.$AH$5:$AI$41"</definedName>
    <definedName name="dadinho_11_7">"$#REF!.$AH$5:$AI$41"</definedName>
    <definedName name="dadinho_11_7_1">"$#REF!.$AH$5:$AI$41"</definedName>
    <definedName name="dadinho_11_9">"$#REF!.$AH$5:$AI$41"</definedName>
    <definedName name="dadinho_12">"$#REF!.$AD$11:$AE$26"</definedName>
    <definedName name="dadinho_13">"$#REF!.$AD$11:$AE$57"</definedName>
    <definedName name="dadinho_13_1">"$#REF!.$AE$11:$AF$58"</definedName>
    <definedName name="dadinho_13_1_10">"$#REF!.$AH$5:$AI$45"</definedName>
    <definedName name="dadinho_13_1_11">"$#REF!.$AH$5:$AI$45"</definedName>
    <definedName name="dadinho_13_1_12">"$#REF!.$AH$5:$AI$45"</definedName>
    <definedName name="dadinho_13_1_29">"$#REF!.$AE$11:$AF$27"</definedName>
    <definedName name="dadinho_13_1_3">"$#REF!.$AH$5:$AI$45"</definedName>
    <definedName name="dadinho_13_1_3_1">"$#REF!.$AH$5:$AI$45"</definedName>
    <definedName name="dadinho_13_1_4">"$#REF!.$AH$5:$AI$45"</definedName>
    <definedName name="dadinho_13_1_4_1">"$#REF!.$AH$5:$AI$45"</definedName>
    <definedName name="dadinho_13_1_5">"$#REF!.$AH$5:$AI$45"</definedName>
    <definedName name="dadinho_13_1_5_1">"$#REF!.$AH$5:$AI$45"</definedName>
    <definedName name="dadinho_13_1_6">"$#REF!.$AH$5:$AI$45"</definedName>
    <definedName name="dadinho_13_1_6_1">"$#REF!.$AH$5:$AI$45"</definedName>
    <definedName name="dadinho_13_1_7">"$#REF!.$AH$5:$AI$45"</definedName>
    <definedName name="dadinho_13_1_7_1">"$#REF!.$AH$5:$AI$45"</definedName>
    <definedName name="dadinho_13_1_9">"$#REF!.$AH$5:$AI$45"</definedName>
    <definedName name="dadinho_13_10">"$#REF!.$AD$11:$AE$26"</definedName>
    <definedName name="dadinho_13_11">"$#REF!.$AD$11:$AE$57"</definedName>
    <definedName name="dadinho_13_12">"$#REF!.$AD$11:$AE$26"</definedName>
    <definedName name="dadinho_13_19">"$#REF!.$AE$11:$AF$39"</definedName>
    <definedName name="dadinho_13_19_29">"$#REF!.$AE$11:$AF$26"</definedName>
    <definedName name="dadinho_13_29">"$#REF!.$AD$11:$AE$26"</definedName>
    <definedName name="dadinho_13_3">"$#REF!.$AH$5:$AI$41"</definedName>
    <definedName name="dadinho_13_3_1">"$#REF!.$AH$5:$AI$41"</definedName>
    <definedName name="dadinho_13_4">"$#REF!.$AD$11:$AE$57"</definedName>
    <definedName name="dadinho_13_4_1">"$#REF!.$AD$11:$AE$26"</definedName>
    <definedName name="dadinho_13_5">"$#REF!.$AD$11:$AE$57"</definedName>
    <definedName name="dadinho_13_5_1">"$#REF!.$AD$11:$AE$26"</definedName>
    <definedName name="dadinho_13_6">"$#REF!.$AD$11:$AE$57"</definedName>
    <definedName name="dadinho_13_6_1">"$#REF!.$AD$11:$AE$26"</definedName>
    <definedName name="dadinho_13_7">"$#REF!.$AD$11:$AE$57"</definedName>
    <definedName name="dadinho_13_7_1">"$#REF!.$AD$11:$AE$26"</definedName>
    <definedName name="dadinho_13_9">"$#REF!.$AD$11:$AE$57"</definedName>
    <definedName name="dadinho_19">"$#REF!.$AE$11:$AF$39"</definedName>
    <definedName name="dadinho_19_29">"$#REF!.$AE$11:$AF$26"</definedName>
    <definedName name="dadinho_21">"$#REF!.$AD$11:$AE$57"</definedName>
    <definedName name="dadinho_21_10">"$#REF!.$AD$11:$AE$26"</definedName>
    <definedName name="dadinho_21_11">"$#REF!.$AD$11:$AE$57"</definedName>
    <definedName name="dadinho_21_12">"$#REF!.$AD$11:$AE$26"</definedName>
    <definedName name="dadinho_21_19">"$#REF!.$AE$11:$AF$58"</definedName>
    <definedName name="dadinho_21_19_29">"$#REF!.$AE$11:$AF$27"</definedName>
    <definedName name="dadinho_21_29">"$#REF!.$AD$11:$AE$26"</definedName>
    <definedName name="dadinho_21_3">"$#REF!.$AH$5:$AI$45"</definedName>
    <definedName name="dadinho_21_3_1">"$#REF!.$AH$5:$AI$45"</definedName>
    <definedName name="dadinho_21_4">"$#REF!.$AD$11:$AE$57"</definedName>
    <definedName name="dadinho_21_4_1">"$#REF!.$AD$11:$AE$26"</definedName>
    <definedName name="dadinho_21_5">"$#REF!.$AD$11:$AE$57"</definedName>
    <definedName name="dadinho_21_5_1">"$#REF!.$AD$11:$AE$26"</definedName>
    <definedName name="dadinho_21_6">"$#REF!.$AD$11:$AE$57"</definedName>
    <definedName name="dadinho_21_6_1">"$#REF!.$AD$11:$AE$26"</definedName>
    <definedName name="dadinho_21_7">"$#REF!.$AD$11:$AE$57"</definedName>
    <definedName name="dadinho_21_7_1">"$#REF!.$AD$11:$AE$26"</definedName>
    <definedName name="dadinho_21_9">"$#REF!.$AD$11:$AE$57"</definedName>
    <definedName name="dadinho_29">"$#REF!.$AD$11:$AE$26"</definedName>
    <definedName name="dadinho_3">"$#REF!.$AH$5:$AI$41"</definedName>
    <definedName name="dadinho_3_1">"$#REF!.$AH$5:$AI$41"</definedName>
    <definedName name="dadinho_4">"$#REF!.$AD$11:$AE$38"</definedName>
    <definedName name="dadinho_4_1">"$#REF!.$AD$11:$AE$26"</definedName>
    <definedName name="dadinho_5">"$#REF!.$AD$11:$AE$38"</definedName>
    <definedName name="dadinho_5_1">"$#REF!.$AD$11:$AE$26"</definedName>
    <definedName name="dadinho_6">"$#REF!.$AD$11:$AE$38"</definedName>
    <definedName name="dadinho_6_1">"$#REF!.$AD$11:$AE$26"</definedName>
    <definedName name="dadinho_7">"$#REF!.$AD$11:$AE$38"</definedName>
    <definedName name="dadinho_7_1">"$#REF!.$AD$11:$AE$38"</definedName>
    <definedName name="dadinho_7_1_1">"$#REF!.$AD$11:$AE$26"</definedName>
    <definedName name="dadinho_7_29">"$#REF!.$AD$11:$AE$26"</definedName>
    <definedName name="dadinho_8">"$#REF!.$AD$11:$AE$38"</definedName>
    <definedName name="dadinho_8_29">"$#REF!.$AD$11:$AE$26"</definedName>
    <definedName name="dadinho_9">"$#REF!.$AD$11:$AE$38"</definedName>
    <definedName name="dadinho_9_1">"$#REF!.$AD$11:$AE$38"</definedName>
    <definedName name="dadinho_9_29">"$#REF!.$AD$11:$AE$26"</definedName>
    <definedName name="DADOS">"$#REF!.$AD$11:$AE$38"</definedName>
    <definedName name="DADOS_10">"$#REF!.$AD$11:$AE$26"</definedName>
    <definedName name="DADOS_11">"$#REF!.$AD$11:$AE$38"</definedName>
    <definedName name="DADOS_11_1">"$#REF!.$AD$11:$AE$38"</definedName>
    <definedName name="DADOS_11_10">"$#REF!.$AH$5:$AI$41"</definedName>
    <definedName name="DADOS_11_11">"$#REF!.$AH$5:$AI$41"</definedName>
    <definedName name="DADOS_11_12">"$#REF!.$AH$5:$AI$41"</definedName>
    <definedName name="DADOS_11_19">"$#REF!.$AE$11:$AF$39"</definedName>
    <definedName name="DADOS_11_19_29">"$#REF!.$AE$11:$AF$26"</definedName>
    <definedName name="DADOS_11_29">"$#REF!.$AD$11:$AE$26"</definedName>
    <definedName name="DADOS_11_3">"$#REF!.$AH$5:$AI$41"</definedName>
    <definedName name="DADOS_11_3_1">"$#REF!.$AH$5:$AI$41"</definedName>
    <definedName name="DADOS_11_4">"$#REF!.$AH$5:$AI$41"</definedName>
    <definedName name="DADOS_11_4_1">"$#REF!.$AH$5:$AI$41"</definedName>
    <definedName name="DADOS_11_5">"$#REF!.$AH$5:$AI$41"</definedName>
    <definedName name="DADOS_11_5_1">"$#REF!.$AH$5:$AI$41"</definedName>
    <definedName name="DADOS_11_6">"$#REF!.$AH$5:$AI$41"</definedName>
    <definedName name="DADOS_11_6_1">"$#REF!.$AH$5:$AI$41"</definedName>
    <definedName name="DADOS_11_7">"$#REF!.$AH$5:$AI$41"</definedName>
    <definedName name="DADOS_11_7_1">"$#REF!.$AH$5:$AI$41"</definedName>
    <definedName name="DADOS_11_9">"$#REF!.$AH$5:$AI$41"</definedName>
    <definedName name="DADOS_12">"$#REF!.$AD$11:$AE$26"</definedName>
    <definedName name="DADOS_13">"$#REF!.$AD$11:$AE$57"</definedName>
    <definedName name="DADOS_13_1">"$#REF!.$AE$11:$AF$58"</definedName>
    <definedName name="DADOS_13_1_10">"$#REF!.$AH$5:$AI$45"</definedName>
    <definedName name="DADOS_13_1_11">"$#REF!.$AH$5:$AI$45"</definedName>
    <definedName name="DADOS_13_1_12">"$#REF!.$AH$5:$AI$45"</definedName>
    <definedName name="DADOS_13_1_29">"$#REF!.$AE$11:$AF$27"</definedName>
    <definedName name="DADOS_13_1_3">"$#REF!.$AH$5:$AI$45"</definedName>
    <definedName name="DADOS_13_1_3_1">"$#REF!.$AH$5:$AI$45"</definedName>
    <definedName name="DADOS_13_1_4">"$#REF!.$AH$5:$AI$45"</definedName>
    <definedName name="DADOS_13_1_4_1">"$#REF!.$AH$5:$AI$45"</definedName>
    <definedName name="DADOS_13_1_5">"$#REF!.$AH$5:$AI$45"</definedName>
    <definedName name="DADOS_13_1_5_1">"$#REF!.$AH$5:$AI$45"</definedName>
    <definedName name="DADOS_13_1_6">"$#REF!.$AH$5:$AI$45"</definedName>
    <definedName name="DADOS_13_1_6_1">"$#REF!.$AH$5:$AI$45"</definedName>
    <definedName name="DADOS_13_1_7">"$#REF!.$AH$5:$AI$45"</definedName>
    <definedName name="DADOS_13_1_7_1">"$#REF!.$AH$5:$AI$45"</definedName>
    <definedName name="DADOS_13_1_9">"$#REF!.$AH$5:$AI$45"</definedName>
    <definedName name="DADOS_13_10">"$#REF!.$AD$11:$AE$26"</definedName>
    <definedName name="DADOS_13_11">"$#REF!.$AD$11:$AE$57"</definedName>
    <definedName name="DADOS_13_12">"$#REF!.$AD$11:$AE$26"</definedName>
    <definedName name="DADOS_13_19">"$#REF!.$AE$11:$AF$39"</definedName>
    <definedName name="DADOS_13_19_29">"$#REF!.$AE$11:$AF$26"</definedName>
    <definedName name="DADOS_13_29">"$#REF!.$AD$11:$AE$26"</definedName>
    <definedName name="DADOS_13_3">"$#REF!.$AH$5:$AI$41"</definedName>
    <definedName name="DADOS_13_3_1">"$#REF!.$AH$5:$AI$41"</definedName>
    <definedName name="DADOS_13_4">"$#REF!.$AD$11:$AE$57"</definedName>
    <definedName name="DADOS_13_4_1">"$#REF!.$AD$11:$AE$26"</definedName>
    <definedName name="DADOS_13_5">"$#REF!.$AD$11:$AE$57"</definedName>
    <definedName name="DADOS_13_5_1">"$#REF!.$AD$11:$AE$26"</definedName>
    <definedName name="DADOS_13_6">"$#REF!.$AD$11:$AE$57"</definedName>
    <definedName name="DADOS_13_6_1">"$#REF!.$AD$11:$AE$26"</definedName>
    <definedName name="DADOS_13_7">"$#REF!.$AD$11:$AE$57"</definedName>
    <definedName name="DADOS_13_7_1">"$#REF!.$AD$11:$AE$26"</definedName>
    <definedName name="DADOS_13_9">"$#REF!.$AD$11:$AE$57"</definedName>
    <definedName name="DADOS_14">"$#REF!.$AD$11:$AE$38"</definedName>
    <definedName name="DADOS_14_10">"$#REF!.$AD$11:$AE$26"</definedName>
    <definedName name="DADOS_14_11">"$#REF!.$AD$11:$AE$38"</definedName>
    <definedName name="DADOS_14_12">"$#REF!.$AD$11:$AE$26"</definedName>
    <definedName name="DADOS_14_19">"$#REF!.$AE$11:$AF$39"</definedName>
    <definedName name="DADOS_14_19_29">"$#REF!.$AE$11:$AF$26"</definedName>
    <definedName name="DADOS_14_29">"$#REF!.$AD$11:$AE$26"</definedName>
    <definedName name="DADOS_14_3">"$#REF!.$AH$5:$AI$41"</definedName>
    <definedName name="DADOS_14_3_1">"$#REF!.$AH$5:$AI$41"</definedName>
    <definedName name="DADOS_14_4">"$#REF!.$AD$11:$AE$38"</definedName>
    <definedName name="DADOS_14_4_1">"$#REF!.$AD$11:$AE$26"</definedName>
    <definedName name="DADOS_14_5">"$#REF!.$AD$11:$AE$38"</definedName>
    <definedName name="DADOS_14_5_1">"$#REF!.$AD$11:$AE$26"</definedName>
    <definedName name="DADOS_14_6">"$#REF!.$AD$11:$AE$38"</definedName>
    <definedName name="DADOS_14_6_1">"$#REF!.$AD$11:$AE$26"</definedName>
    <definedName name="DADOS_14_7">"$#REF!.$AD$11:$AE$38"</definedName>
    <definedName name="DADOS_14_7_1">"$#REF!.$AD$11:$AE$26"</definedName>
    <definedName name="DADOS_14_9">"$#REF!.$AD$11:$AE$38"</definedName>
    <definedName name="DADOS_15">"$#REF!.$AD$11:$AE$38"</definedName>
    <definedName name="DADOS_15_10">"$#REF!.$AD$11:$AE$26"</definedName>
    <definedName name="DADOS_15_11">"$#REF!.$AD$11:$AE$38"</definedName>
    <definedName name="DADOS_15_12">"$#REF!.$AD$11:$AE$26"</definedName>
    <definedName name="DADOS_15_19">"$#REF!.$AE$11:$AF$39"</definedName>
    <definedName name="DADOS_15_19_29">"$#REF!.$AE$11:$AF$26"</definedName>
    <definedName name="DADOS_15_29">"$#REF!.$AD$11:$AE$26"</definedName>
    <definedName name="DADOS_15_3">"$#REF!.$AH$5:$AI$41"</definedName>
    <definedName name="DADOS_15_3_1">"$#REF!.$AH$5:$AI$41"</definedName>
    <definedName name="DADOS_15_4">"$#REF!.$AD$11:$AE$38"</definedName>
    <definedName name="DADOS_15_4_1">"$#REF!.$AD$11:$AE$26"</definedName>
    <definedName name="DADOS_15_5">"$#REF!.$AD$11:$AE$38"</definedName>
    <definedName name="DADOS_15_5_1">"$#REF!.$AD$11:$AE$26"</definedName>
    <definedName name="DADOS_15_6">"$#REF!.$AD$11:$AE$38"</definedName>
    <definedName name="DADOS_15_6_1">"$#REF!.$AD$11:$AE$26"</definedName>
    <definedName name="DADOS_15_7">"$#REF!.$AD$11:$AE$38"</definedName>
    <definedName name="DADOS_15_7_1">"$#REF!.$AD$11:$AE$26"</definedName>
    <definedName name="DADOS_15_9">"$#REF!.$AD$11:$AE$38"</definedName>
    <definedName name="DADOS_16">"$#REF!.$AD$11:$AE$38"</definedName>
    <definedName name="DADOS_16_10">"$#REF!.$AD$11:$AE$26"</definedName>
    <definedName name="DADOS_16_11">"$#REF!.$AD$11:$AE$38"</definedName>
    <definedName name="DADOS_16_12">"$#REF!.$AD$11:$AE$26"</definedName>
    <definedName name="DADOS_16_19">"$#REF!.$AE$11:$AF$39"</definedName>
    <definedName name="DADOS_16_19_29">"$#REF!.$AE$11:$AF$26"</definedName>
    <definedName name="DADOS_16_29">"$#REF!.$AD$11:$AE$26"</definedName>
    <definedName name="DADOS_16_3">"$#REF!.$AH$5:$AI$41"</definedName>
    <definedName name="DADOS_16_3_1">"$#REF!.$AH$5:$AI$41"</definedName>
    <definedName name="DADOS_16_4">"$#REF!.$AD$11:$AE$38"</definedName>
    <definedName name="DADOS_16_4_1">"$#REF!.$AD$11:$AE$26"</definedName>
    <definedName name="DADOS_16_5">"$#REF!.$AD$11:$AE$38"</definedName>
    <definedName name="DADOS_16_5_1">"$#REF!.$AD$11:$AE$26"</definedName>
    <definedName name="DADOS_16_6">"$#REF!.$AD$11:$AE$38"</definedName>
    <definedName name="DADOS_16_6_1">"$#REF!.$AD$11:$AE$26"</definedName>
    <definedName name="DADOS_16_7">"$#REF!.$AD$11:$AE$38"</definedName>
    <definedName name="DADOS_16_7_1">"$#REF!.$AD$11:$AE$26"</definedName>
    <definedName name="DADOS_16_9">"$#REF!.$AD$11:$AE$38"</definedName>
    <definedName name="DADOS_19">"$#REF!.$AE$11:$AF$39"</definedName>
    <definedName name="DADOS_19_1">"$#REF!.$AE$11:$AF$39"</definedName>
    <definedName name="DADOS_19_1_29">"$#REF!.$AE$11:$AF$26"</definedName>
    <definedName name="DADOS_19_10">"$#REF!.$AH$5:$AI$41"</definedName>
    <definedName name="DADOS_19_11">"$#REF!.$AH$5:$AI$41"</definedName>
    <definedName name="DADOS_19_12">"$#REF!.$AH$5:$AI$41"</definedName>
    <definedName name="DADOS_19_29">"$#REF!.$AE$11:$AF$26"</definedName>
    <definedName name="DADOS_19_3">"$#REF!.$AH$5:$AI$41"</definedName>
    <definedName name="DADOS_19_3_1">"$#REF!.$AH$5:$AI$41"</definedName>
    <definedName name="DADOS_19_4">"$#REF!.$AH$5:$AI$41"</definedName>
    <definedName name="DADOS_19_4_1">"$#REF!.$AH$5:$AI$41"</definedName>
    <definedName name="DADOS_19_5">"$#REF!.$AH$5:$AI$41"</definedName>
    <definedName name="DADOS_19_5_1">"$#REF!.$AH$5:$AI$41"</definedName>
    <definedName name="DADOS_19_6">"$#REF!.$AH$5:$AI$41"</definedName>
    <definedName name="DADOS_19_6_1">"$#REF!.$AH$5:$AI$41"</definedName>
    <definedName name="DADOS_19_7">"$#REF!.$AH$5:$AI$41"</definedName>
    <definedName name="DADOS_19_7_1">"$#REF!.$AH$5:$AI$41"</definedName>
    <definedName name="DADOS_19_9">"$#REF!.$AH$5:$AI$41"</definedName>
    <definedName name="DADOS_2">"$#REF!.$M$5:$N$28"</definedName>
    <definedName name="DADOS_21">"$#REF!.$AD$11:$AE$57"</definedName>
    <definedName name="DADOS_21_10">"$#REF!.$AD$11:$AE$26"</definedName>
    <definedName name="DADOS_21_11">"$#REF!.$AD$11:$AE$57"</definedName>
    <definedName name="DADOS_21_12">"$#REF!.$AD$11:$AE$26"</definedName>
    <definedName name="DADOS_21_19">"$#REF!.$AE$11:$AF$58"</definedName>
    <definedName name="DADOS_21_19_29">"$#REF!.$AE$11:$AF$27"</definedName>
    <definedName name="DADOS_21_29">"$#REF!.$AD$11:$AE$26"</definedName>
    <definedName name="DADOS_21_3">"$#REF!.$AH$5:$AI$45"</definedName>
    <definedName name="DADOS_21_3_1">"$#REF!.$AH$5:$AI$45"</definedName>
    <definedName name="DADOS_21_4">"$#REF!.$AD$11:$AE$57"</definedName>
    <definedName name="DADOS_21_4_1">"$#REF!.$AD$11:$AE$26"</definedName>
    <definedName name="DADOS_21_5">"$#REF!.$AD$11:$AE$57"</definedName>
    <definedName name="DADOS_21_5_1">"$#REF!.$AD$11:$AE$26"</definedName>
    <definedName name="DADOS_21_6">"$#REF!.$AD$11:$AE$57"</definedName>
    <definedName name="DADOS_21_6_1">"$#REF!.$AD$11:$AE$26"</definedName>
    <definedName name="DADOS_21_7">"$#REF!.$AD$11:$AE$57"</definedName>
    <definedName name="DADOS_21_7_1">"$#REF!.$AD$11:$AE$26"</definedName>
    <definedName name="DADOS_21_9">"$#REF!.$AD$11:$AE$57"</definedName>
    <definedName name="DADOS_29">"$#REF!.$AD$11:$AE$26"</definedName>
    <definedName name="DADOS_3">"$#REF!.$AH$5:$AI$41"</definedName>
    <definedName name="DADOS_3_1">"$#REF!.$M$5:$N$28"</definedName>
    <definedName name="DADOS_3_1_1">"$#REF!.$M$5:$N$28"</definedName>
    <definedName name="DADOS_3_29">"$#REF!.$AH$5:$AI$41"</definedName>
    <definedName name="DADOS_4">"$#REF!.$AD$11:$AE$38"</definedName>
    <definedName name="DADOS_4_1">"$#REF!.$M$5:$N$28"</definedName>
    <definedName name="DADOS_4_1_1">"$#REF!.$M$5:$N$28"</definedName>
    <definedName name="DADOS_4_29">"$#REF!.$AD$11:$AE$26"</definedName>
    <definedName name="DADOS_5">"$#REF!.$AD$11:$AE$38"</definedName>
    <definedName name="DADOS_5_1">"$#REF!.$AD$11:$AE$26"</definedName>
    <definedName name="DADOS_6">"$#REF!.$AD$11:$AE$38"</definedName>
    <definedName name="DADOS_6_1">"$#REF!.$AD$11:$AE$26"</definedName>
    <definedName name="DADOS_7">"$#REF!.$AD$11:$AE$38"</definedName>
    <definedName name="DADOS_7_1">"$#REF!.$AD$11:$AE$38"</definedName>
    <definedName name="DADOS_7_1_1">"$#REF!.$AD$11:$AE$26"</definedName>
    <definedName name="DADOS_7_29">"$#REF!.$AD$11:$AE$26"</definedName>
    <definedName name="DADOS_8">"$#REF!.$AD$11:$AE$38"</definedName>
    <definedName name="DADOS_8_29">"$#REF!.$AD$11:$AE$26"</definedName>
    <definedName name="DADOS_9">"$#REF!.$AD$11:$AE$38"</definedName>
    <definedName name="DADOS_9_1">"$#REF!.$AD$11:$AE$38"</definedName>
    <definedName name="DADOS_9_29">"$#REF!.$AD$11:$AE$26"</definedName>
    <definedName name="DATA">#REF!</definedName>
    <definedName name="DE">{"total","SUM(total)","YNNNN",FALSE}</definedName>
    <definedName name="DECANEL">#REF!</definedName>
    <definedName name="DESFORMA">#REF!</definedName>
    <definedName name="dsadf">{"total","SUM(total)","YNNNN",FALSE}</definedName>
    <definedName name="ELEMENTO_VAZADO">#REF!</definedName>
    <definedName name="ELETRICISTA">#REF!</definedName>
    <definedName name="EMPRESA">#REF!</definedName>
    <definedName name="ENCANADOR">#REF!</definedName>
    <definedName name="ENGATE_STORZ">#REF!</definedName>
    <definedName name="ESCORA">'[1]Insumos'!$I$72</definedName>
    <definedName name="Excel_BuiltIn__FilterDatabase_1">#REF!</definedName>
    <definedName name="Excel_BuiltIn__FilterDatabase_1_2">#REF!</definedName>
    <definedName name="Excel_BuiltIn_Print_Area_11_1">"$#REF!.$A$5:$AI$34"</definedName>
    <definedName name="Excel_BuiltIn_Print_Area_11_1_1">"$#REF!.$A$1:$AL$33"</definedName>
    <definedName name="Excel_BuiltIn_Print_Area_11_1_1_1">"$#REF!.$A$1:$AL$33"</definedName>
    <definedName name="Excel_BuiltIn_Print_Area_11_1_29">"$#REF!.$A$5:$AI$24"</definedName>
    <definedName name="Excel_BuiltIn_Print_Area_14_1">"$#REF!.$A$5:$F$64"</definedName>
    <definedName name="Excel_BuiltIn_Print_Area_14_1_1">"$#REF!.$A$5:$F$38"</definedName>
    <definedName name="Excel_BuiltIn_Print_Area_14_10">"$#REF!.$A$1:$F$70"</definedName>
    <definedName name="Excel_BuiltIn_Print_Area_14_11">"$#REF!.$A$1:$F$70"</definedName>
    <definedName name="Excel_BuiltIn_Print_Area_14_12">"$#REF!.$A$1:$F$70"</definedName>
    <definedName name="Excel_BuiltIn_Print_Area_14_3">"$#REF!.$A$1:$F$70"</definedName>
    <definedName name="Excel_BuiltIn_Print_Area_14_3_1">"$#REF!.$A$1:$F$70"</definedName>
    <definedName name="Excel_BuiltIn_Print_Area_14_4">"$#REF!.$A$1:$F$70"</definedName>
    <definedName name="Excel_BuiltIn_Print_Area_14_4_1">"$#REF!.$A$1:$F$70"</definedName>
    <definedName name="Excel_BuiltIn_Print_Area_14_5">"$#REF!.$A$1:$F$70"</definedName>
    <definedName name="Excel_BuiltIn_Print_Area_14_5_1">"$#REF!.$A$1:$F$70"</definedName>
    <definedName name="Excel_BuiltIn_Print_Area_14_6">"$#REF!.$A$1:$F$70"</definedName>
    <definedName name="Excel_BuiltIn_Print_Area_14_6_1">"$#REF!.$A$1:$F$70"</definedName>
    <definedName name="Excel_BuiltIn_Print_Area_14_7">"$#REF!.$A$1:$F$70"</definedName>
    <definedName name="Excel_BuiltIn_Print_Area_14_7_1">"$#REF!.$A$1:$F$70"</definedName>
    <definedName name="Excel_BuiltIn_Print_Area_14_9">"$#REF!.$A$1:$F$70"</definedName>
    <definedName name="Excel_BuiltIn_Print_Area_15_1">"$#REF!.$A$1:$F$126"</definedName>
    <definedName name="Excel_BuiltIn_Print_Area_15_1_1">"$#REF!.$A$5:$F$106"</definedName>
    <definedName name="Excel_BuiltIn_Print_Area_15_1_1_1">"$#REF!.$A$5:$F$84"</definedName>
    <definedName name="Excel_BuiltIn_Print_Area_15_1_29">"$#REF!.$A$1:$F$126"</definedName>
    <definedName name="Excel_BuiltIn_Print_Area_16_1">"$#REF!.$A$5:$M$66"</definedName>
    <definedName name="Excel_BuiltIn_Print_Area_16_1_1">"$#REF!.$A$5:$M$39"</definedName>
    <definedName name="Excel_BuiltIn_Print_Area_16_10">"$#REF!.$A$1:$P$72"</definedName>
    <definedName name="Excel_BuiltIn_Print_Area_16_11">"$#REF!.$A$1:$P$72"</definedName>
    <definedName name="Excel_BuiltIn_Print_Area_16_12">"$#REF!.$A$1:$P$72"</definedName>
    <definedName name="Excel_BuiltIn_Print_Area_16_3">"$#REF!.$A$1:$P$72"</definedName>
    <definedName name="Excel_BuiltIn_Print_Area_16_3_1">"$#REF!.$A$1:$P$72"</definedName>
    <definedName name="Excel_BuiltIn_Print_Area_16_4">"$#REF!.$A$1:$P$72"</definedName>
    <definedName name="Excel_BuiltIn_Print_Area_16_4_1">"$#REF!.$A$1:$P$72"</definedName>
    <definedName name="Excel_BuiltIn_Print_Area_16_5">"$#REF!.$A$1:$P$72"</definedName>
    <definedName name="Excel_BuiltIn_Print_Area_16_5_1">"$#REF!.$A$1:$P$72"</definedName>
    <definedName name="Excel_BuiltIn_Print_Area_16_6">"$#REF!.$A$1:$P$72"</definedName>
    <definedName name="Excel_BuiltIn_Print_Area_16_6_1">"$#REF!.$A$1:$P$72"</definedName>
    <definedName name="Excel_BuiltIn_Print_Area_16_7">"$#REF!.$A$1:$P$72"</definedName>
    <definedName name="Excel_BuiltIn_Print_Area_16_7_1">"$#REF!.$A$1:$P$72"</definedName>
    <definedName name="Excel_BuiltIn_Print_Area_16_9">"$#REF!.$A$1:$P$72"</definedName>
    <definedName name="Excel_BuiltIn_Print_Area_2_1">#REF!</definedName>
    <definedName name="Excel_BuiltIn_Print_Area_21_1">"$#REF!.$A$5:$K$34"</definedName>
    <definedName name="Excel_BuiltIn_Print_Area_21_1_10">"$#REF!.$A$5:$K$38"</definedName>
    <definedName name="Excel_BuiltIn_Print_Area_21_1_11">"$#REF!.$A$5:$K$63"</definedName>
    <definedName name="Excel_BuiltIn_Print_Area_21_1_12">"$#REF!.$A$5:$K$38"</definedName>
    <definedName name="Excel_BuiltIn_Print_Area_21_1_29">"$#REF!.$A$5:$K$24"</definedName>
    <definedName name="Excel_BuiltIn_Print_Area_21_1_3">"$#REF!.$A$5:$K$63"</definedName>
    <definedName name="Excel_BuiltIn_Print_Area_21_1_3_1">"$#REF!.$A$5:$K$38"</definedName>
    <definedName name="Excel_BuiltIn_Print_Area_21_1_4">"$#REF!.$A$5:$K$63"</definedName>
    <definedName name="Excel_BuiltIn_Print_Area_21_1_4_1">"$#REF!.$A$5:$K$38"</definedName>
    <definedName name="Excel_BuiltIn_Print_Area_21_1_5">"$#REF!.$A$5:$K$63"</definedName>
    <definedName name="Excel_BuiltIn_Print_Area_21_1_5_1">"$#REF!.$A$5:$K$38"</definedName>
    <definedName name="Excel_BuiltIn_Print_Area_21_1_6">"$#REF!.$A$5:$K$63"</definedName>
    <definedName name="Excel_BuiltIn_Print_Area_21_1_6_1">"$#REF!.$A$5:$K$38"</definedName>
    <definedName name="Excel_BuiltIn_Print_Area_21_1_7">"$#REF!.$A$5:$K$63"</definedName>
    <definedName name="Excel_BuiltIn_Print_Area_21_1_7_1">"$#REF!.$A$5:$K$38"</definedName>
    <definedName name="Excel_BuiltIn_Print_Area_21_1_9">"$#REF!.$A$5:$K$63"</definedName>
    <definedName name="Excel_BuiltIn_Print_Area_26_1">"$#REF!.$A$5:$AO$37"</definedName>
    <definedName name="Excel_BuiltIn_Print_Area_26_1_1">"$#REF!.$A$5:$K$62"</definedName>
    <definedName name="Excel_BuiltIn_Print_Area_26_1_1_1">"$#REF!.$A$5:$K$31"</definedName>
    <definedName name="Excel_BuiltIn_Print_Area_26_1_29">"$#REF!.$A$5:$AO$26"</definedName>
    <definedName name="Excel_BuiltIn_Print_Area_27_1">"$#REF!.$A$5:$F$64"</definedName>
    <definedName name="Excel_BuiltIn_Print_Area_27_1_1">"$#REF!.$A$5:$I$60"</definedName>
    <definedName name="Excel_BuiltIn_Print_Area_27_1_29">"$#REF!.$A$5:$I$29"</definedName>
    <definedName name="Excel_BuiltIn_Print_Area_29_1">#REF!</definedName>
    <definedName name="Excel_BuiltIn_Print_Area_29_1_1">"$#REF!.$A$5:$I$60"</definedName>
    <definedName name="Excel_BuiltIn_Print_Area_29_1_29">"$#REF!.$A$5:$I$29"</definedName>
    <definedName name="Excel_BuiltIn_Print_Area_3_1">"$#REF!.$A$1:$J$15"</definedName>
    <definedName name="Excel_BuiltIn_Print_Area_30_1">#REF!</definedName>
    <definedName name="Excel_BuiltIn_Print_Area_30_1_1">"$#REF!.$A$5:$I$60"</definedName>
    <definedName name="Excel_BuiltIn_Print_Area_30_1_29">"$#REF!.$A$5:$I$29"</definedName>
    <definedName name="Excel_BuiltIn_Print_Area_31_1">#REF!</definedName>
    <definedName name="Excel_BuiltIn_Print_Area_31_1_1">"$#REF!.$A$5:$G$60"</definedName>
    <definedName name="Excel_BuiltIn_Print_Area_31_1_29">"$#REF!.$A$5:$G$29"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#REF!</definedName>
    <definedName name="Excel_BuiltIn_Print_Area_38_1">#REF!</definedName>
    <definedName name="Excel_BuiltIn_Print_Area_4_1">#REF!</definedName>
    <definedName name="Excel_BuiltIn_Print_Area_4_1_1">"$#REF!.$A$1:$J$40"</definedName>
    <definedName name="Excel_BuiltIn_Print_Area_49_1">"$#REF!.$A$5:$F$63"</definedName>
    <definedName name="Excel_BuiltIn_Print_Area_49_29">"$#REF!.$A$5:$F$34"</definedName>
    <definedName name="Excel_BuiltIn_Print_Area_5_1">"$#REF!.$A$5:$G$22"</definedName>
    <definedName name="Excel_BuiltIn_Print_Area_5_1_1">"$#REF!.$A$1:$J$13"</definedName>
    <definedName name="Excel_BuiltIn_Print_Area_5_1_29">"$#REF!.$A$5:$G$22"</definedName>
    <definedName name="Excel_BuiltIn_Print_Area_9_1">"$#REF!.$A$5:$F$62"</definedName>
    <definedName name="Excel_BuiltIn_Print_Area_9_1_10">"$#REF!.$A$1:$G$49"</definedName>
    <definedName name="Excel_BuiltIn_Print_Area_9_1_11">"$#REF!.$A$1:$G$49"</definedName>
    <definedName name="Excel_BuiltIn_Print_Area_9_1_12">"$#REF!.$A$1:$G$49"</definedName>
    <definedName name="Excel_BuiltIn_Print_Area_9_1_29">"$#REF!.$A$5:$F$31"</definedName>
    <definedName name="Excel_BuiltIn_Print_Area_9_1_3">"$#REF!.$A$1:$G$49"</definedName>
    <definedName name="Excel_BuiltIn_Print_Area_9_1_3_1">"$#REF!.$A$1:$G$49"</definedName>
    <definedName name="Excel_BuiltIn_Print_Area_9_1_4">"$#REF!.$A$1:$G$49"</definedName>
    <definedName name="Excel_BuiltIn_Print_Area_9_1_4_1">"$#REF!.$A$1:$G$49"</definedName>
    <definedName name="Excel_BuiltIn_Print_Area_9_1_5">"$#REF!.$A$1:$G$49"</definedName>
    <definedName name="Excel_BuiltIn_Print_Area_9_1_5_1">"$#REF!.$A$1:$G$49"</definedName>
    <definedName name="Excel_BuiltIn_Print_Area_9_1_6">"$#REF!.$A$1:$G$49"</definedName>
    <definedName name="Excel_BuiltIn_Print_Area_9_1_6_1">"$#REF!.$A$1:$G$49"</definedName>
    <definedName name="Excel_BuiltIn_Print_Area_9_1_7">"$#REF!.$A$1:$G$49"</definedName>
    <definedName name="Excel_BuiltIn_Print_Area_9_1_7_1">"$#REF!.$A$1:$G$49"</definedName>
    <definedName name="Excel_BuiltIn_Print_Area_9_1_9">"$#REF!.$A$1:$G$49"</definedName>
    <definedName name="Excel_BuiltIn_Print_Titles_14_1">"$#REF!.$A$5:$IS$14"</definedName>
    <definedName name="Excel_BuiltIn_Print_Titles_14_10">"$#REF!.$A$1:$IV$8"</definedName>
    <definedName name="Excel_BuiltIn_Print_Titles_14_11">"$#REF!.$A$1:$IV$8"</definedName>
    <definedName name="Excel_BuiltIn_Print_Titles_14_12">"$#REF!.$A$1:$IV$8"</definedName>
    <definedName name="Excel_BuiltIn_Print_Titles_14_29">"$#REF!.$A$5:$IS$14"</definedName>
    <definedName name="Excel_BuiltIn_Print_Titles_14_3">"$#REF!.$A$1:$IV$8"</definedName>
    <definedName name="Excel_BuiltIn_Print_Titles_14_3_1">"$#REF!.$A$1:$IV$8"</definedName>
    <definedName name="Excel_BuiltIn_Print_Titles_14_4">"$#REF!.$A$1:$IV$8"</definedName>
    <definedName name="Excel_BuiltIn_Print_Titles_14_4_1">"$#REF!.$A$1:$IV$8"</definedName>
    <definedName name="Excel_BuiltIn_Print_Titles_14_5">"$#REF!.$A$1:$IV$8"</definedName>
    <definedName name="Excel_BuiltIn_Print_Titles_14_5_1">"$#REF!.$A$1:$IV$8"</definedName>
    <definedName name="Excel_BuiltIn_Print_Titles_14_6">"$#REF!.$A$1:$IV$8"</definedName>
    <definedName name="Excel_BuiltIn_Print_Titles_14_6_1">"$#REF!.$A$1:$IV$8"</definedName>
    <definedName name="Excel_BuiltIn_Print_Titles_14_7">"$#REF!.$A$1:$IV$8"</definedName>
    <definedName name="Excel_BuiltIn_Print_Titles_14_7_1">"$#REF!.$A$1:$IV$8"</definedName>
    <definedName name="Excel_BuiltIn_Print_Titles_14_9">"$#REF!.$A$1:$IV$8"</definedName>
    <definedName name="Excel_BuiltIn_Print_Titles_15_1">"$#REF!.$A$5:$IS$14"</definedName>
    <definedName name="Excel_BuiltIn_Print_Titles_15_10">"$#REF!.$A$1:$IV$8"</definedName>
    <definedName name="Excel_BuiltIn_Print_Titles_15_11">"$#REF!.$A$1:$IV$8"</definedName>
    <definedName name="Excel_BuiltIn_Print_Titles_15_12">"$#REF!.$A$1:$IV$8"</definedName>
    <definedName name="Excel_BuiltIn_Print_Titles_15_29">"$#REF!.$A$5:$IS$14"</definedName>
    <definedName name="Excel_BuiltIn_Print_Titles_15_3">"$#REF!.$A$1:$IV$8"</definedName>
    <definedName name="Excel_BuiltIn_Print_Titles_15_3_1">"$#REF!.$A$1:$IV$8"</definedName>
    <definedName name="Excel_BuiltIn_Print_Titles_15_4">"$#REF!.$A$1:$IV$8"</definedName>
    <definedName name="Excel_BuiltIn_Print_Titles_15_4_1">"$#REF!.$A$1:$IV$8"</definedName>
    <definedName name="Excel_BuiltIn_Print_Titles_15_5">"$#REF!.$A$1:$IV$8"</definedName>
    <definedName name="Excel_BuiltIn_Print_Titles_15_5_1">"$#REF!.$A$1:$IV$8"</definedName>
    <definedName name="Excel_BuiltIn_Print_Titles_15_6">"$#REF!.$A$1:$IV$8"</definedName>
    <definedName name="Excel_BuiltIn_Print_Titles_15_6_1">"$#REF!.$A$1:$IV$8"</definedName>
    <definedName name="Excel_BuiltIn_Print_Titles_15_7">"$#REF!.$A$1:$IV$8"</definedName>
    <definedName name="Excel_BuiltIn_Print_Titles_15_7_1">"$#REF!.$A$1:$IV$8"</definedName>
    <definedName name="Excel_BuiltIn_Print_Titles_15_9">"$#REF!.$A$1:$IV$8"</definedName>
    <definedName name="Excel_BuiltIn_Print_Titles_16_1">"$#REF!.$A$5:$IS$14"</definedName>
    <definedName name="Excel_BuiltIn_Print_Titles_16_10">"$#REF!.$A$1:$IV$8"</definedName>
    <definedName name="Excel_BuiltIn_Print_Titles_16_11">"$#REF!.$A$1:$IV$8"</definedName>
    <definedName name="Excel_BuiltIn_Print_Titles_16_12">"$#REF!.$A$1:$IV$8"</definedName>
    <definedName name="Excel_BuiltIn_Print_Titles_16_29">"$#REF!.$A$5:$IS$14"</definedName>
    <definedName name="Excel_BuiltIn_Print_Titles_16_3">"$#REF!.$A$1:$IV$8"</definedName>
    <definedName name="Excel_BuiltIn_Print_Titles_16_3_1">"$#REF!.$A$1:$IV$8"</definedName>
    <definedName name="Excel_BuiltIn_Print_Titles_16_4">"$#REF!.$A$1:$IV$8"</definedName>
    <definedName name="Excel_BuiltIn_Print_Titles_16_4_1">"$#REF!.$A$1:$IV$8"</definedName>
    <definedName name="Excel_BuiltIn_Print_Titles_16_5">"$#REF!.$A$1:$IV$8"</definedName>
    <definedName name="Excel_BuiltIn_Print_Titles_16_5_1">"$#REF!.$A$1:$IV$8"</definedName>
    <definedName name="Excel_BuiltIn_Print_Titles_16_6">"$#REF!.$A$1:$IV$8"</definedName>
    <definedName name="Excel_BuiltIn_Print_Titles_16_6_1">"$#REF!.$A$1:$IV$8"</definedName>
    <definedName name="Excel_BuiltIn_Print_Titles_16_7">"$#REF!.$A$1:$IV$8"</definedName>
    <definedName name="Excel_BuiltIn_Print_Titles_16_7_1">"$#REF!.$A$1:$IV$8"</definedName>
    <definedName name="Excel_BuiltIn_Print_Titles_16_9">"$#REF!.$A$1:$IV$8"</definedName>
    <definedName name="Excel_BuiltIn_Print_Titles_2_1">#REF!</definedName>
    <definedName name="Excel_BuiltIn_Print_Titles_3_1">"$#REF!.$A$1:$IV$9"</definedName>
    <definedName name="Excel_BuiltIn_Print_Titles_5_1">#REF!</definedName>
    <definedName name="Excel_BuiltIn_Print_Titles_9_1">"$#REF!.$A$5:$IS$17"</definedName>
    <definedName name="Excel_BuiltIn_Print_Titles_9_1_10">"$#REF!.$A$1:$IV$9"</definedName>
    <definedName name="Excel_BuiltIn_Print_Titles_9_1_11">"$#REF!.$A$1:$IV$9"</definedName>
    <definedName name="Excel_BuiltIn_Print_Titles_9_1_12">"$#REF!.$A$1:$IV$9"</definedName>
    <definedName name="Excel_BuiltIn_Print_Titles_9_1_29">"$#REF!.$A$5:$IS$17"</definedName>
    <definedName name="Excel_BuiltIn_Print_Titles_9_1_3">"$#REF!.$A$1:$IV$9"</definedName>
    <definedName name="Excel_BuiltIn_Print_Titles_9_1_3_1">"$#REF!.$A$1:$IV$9"</definedName>
    <definedName name="Excel_BuiltIn_Print_Titles_9_1_4">"$#REF!.$A$1:$IV$9"</definedName>
    <definedName name="Excel_BuiltIn_Print_Titles_9_1_4_1">"$#REF!.$A$1:$IV$9"</definedName>
    <definedName name="Excel_BuiltIn_Print_Titles_9_1_5">"$#REF!.$A$1:$IV$9"</definedName>
    <definedName name="Excel_BuiltIn_Print_Titles_9_1_5_1">"$#REF!.$A$1:$IV$9"</definedName>
    <definedName name="Excel_BuiltIn_Print_Titles_9_1_6">"$#REF!.$A$1:$IV$9"</definedName>
    <definedName name="Excel_BuiltIn_Print_Titles_9_1_6_1">"$#REF!.$A$1:$IV$9"</definedName>
    <definedName name="Excel_BuiltIn_Print_Titles_9_1_7">"$#REF!.$A$1:$IV$9"</definedName>
    <definedName name="Excel_BuiltIn_Print_Titles_9_1_7_1">"$#REF!.$A$1:$IV$9"</definedName>
    <definedName name="Excel_BuiltIn_Print_Titles_9_1_9">"$#REF!.$A$1:$IV$9"</definedName>
    <definedName name="EXTRA_CONTRATUAL">"$#REF!.$A$14:$F$90"</definedName>
    <definedName name="EXTRA_CONTRATUAL_10">"$#REF!.$A$14:$F$90"</definedName>
    <definedName name="EXTRA_CONTRATUAL_10_1">"$#REF!.$A$14:$F$69"</definedName>
    <definedName name="EXTRA_CONTRATUAL_10_10">"$#REF!.$A$14:$F$71"</definedName>
    <definedName name="EXTRA_CONTRATUAL_10_11">"$#REF!.$A$14:$F$92"</definedName>
    <definedName name="EXTRA_CONTRATUAL_10_12">"$#REF!.$A$14:$F$71"</definedName>
    <definedName name="EXTRA_CONTRATUAL_10_19">"$#REF!.$A$14:$F$91"</definedName>
    <definedName name="EXTRA_CONTRATUAL_10_19_29">"$#REF!.$A$14:$F$70"</definedName>
    <definedName name="EXTRA_CONTRATUAL_10_29">"$#REF!.$A$14:$F$71"</definedName>
    <definedName name="EXTRA_CONTRATUAL_10_3">"$#REF!.$A$8:$F$105"</definedName>
    <definedName name="EXTRA_CONTRATUAL_10_3_1">"$#REF!.$A$8:$F$105"</definedName>
    <definedName name="EXTRA_CONTRATUAL_10_4">"$#REF!.$A$14:$F$92"</definedName>
    <definedName name="EXTRA_CONTRATUAL_10_4_1">"$#REF!.$A$14:$F$71"</definedName>
    <definedName name="EXTRA_CONTRATUAL_10_5">"$#REF!.$A$14:$F$92"</definedName>
    <definedName name="EXTRA_CONTRATUAL_10_5_1">"$#REF!.$A$14:$F$71"</definedName>
    <definedName name="EXTRA_CONTRATUAL_10_6">"$#REF!.$A$14:$F$92"</definedName>
    <definedName name="EXTRA_CONTRATUAL_10_6_1">"$#REF!.$A$14:$F$71"</definedName>
    <definedName name="EXTRA_CONTRATUAL_10_7">"$#REF!.$A$14:$F$92"</definedName>
    <definedName name="EXTRA_CONTRATUAL_10_7_1">"$#REF!.$A$14:$F$71"</definedName>
    <definedName name="EXTRA_CONTRATUAL_10_9">"$#REF!.$A$14:$F$92"</definedName>
    <definedName name="EXTRA_CONTRATUAL_11">"$#REF!.$A$14:$F$92"</definedName>
    <definedName name="EXTRA_CONTRATUAL_12">"$#REF!.$A$14:$F$71"</definedName>
    <definedName name="EXTRA_CONTRATUAL_17">"$#REF!.$A$14:$F$90"</definedName>
    <definedName name="EXTRA_CONTRATUAL_17_10">"$#REF!.$A$14:$F$71"</definedName>
    <definedName name="EXTRA_CONTRATUAL_17_11">"$#REF!.$A$14:$F$92"</definedName>
    <definedName name="EXTRA_CONTRATUAL_17_12">"$#REF!.$A$14:$F$71"</definedName>
    <definedName name="EXTRA_CONTRATUAL_17_19">"$#REF!.$A$14:$F$91"</definedName>
    <definedName name="EXTRA_CONTRATUAL_17_19_29">"$#REF!.$A$14:$F$70"</definedName>
    <definedName name="EXTRA_CONTRATUAL_17_29">"$#REF!.$A$14:$F$69"</definedName>
    <definedName name="EXTRA_CONTRATUAL_17_3">"$#REF!.$A$8:$F$105"</definedName>
    <definedName name="EXTRA_CONTRATUAL_17_3_1">"$#REF!.$A$8:$F$105"</definedName>
    <definedName name="EXTRA_CONTRATUAL_17_4">"$#REF!.$A$14:$F$92"</definedName>
    <definedName name="EXTRA_CONTRATUAL_17_4_1">"$#REF!.$A$14:$F$71"</definedName>
    <definedName name="EXTRA_CONTRATUAL_17_5">"$#REF!.$A$14:$F$92"</definedName>
    <definedName name="EXTRA_CONTRATUAL_17_5_1">"$#REF!.$A$14:$F$71"</definedName>
    <definedName name="EXTRA_CONTRATUAL_17_6">"$#REF!.$A$14:$F$92"</definedName>
    <definedName name="EXTRA_CONTRATUAL_17_6_1">"$#REF!.$A$14:$F$71"</definedName>
    <definedName name="EXTRA_CONTRATUAL_17_7">"$#REF!.$A$14:$F$92"</definedName>
    <definedName name="EXTRA_CONTRATUAL_17_7_1">"$#REF!.$A$14:$F$71"</definedName>
    <definedName name="EXTRA_CONTRATUAL_17_9">"$#REF!.$A$14:$F$92"</definedName>
    <definedName name="EXTRA_CONTRATUAL_19">"$#REF!.$A$14:$F$91"</definedName>
    <definedName name="EXTRA_CONTRATUAL_19_29">"$#REF!.$A$14:$F$70"</definedName>
    <definedName name="EXTRA_CONTRATUAL_29">"$#REF!.$A$14:$F$69"</definedName>
    <definedName name="EXTRA_CONTRATUAL_3">"$#REF!.$A$8:$F$105"</definedName>
    <definedName name="EXTRA_CONTRATUAL_3_1">"$#REF!.$A$8:$F$105"</definedName>
    <definedName name="EXTRA_CONTRATUAL_4">"$#REF!.$A$14:$F$92"</definedName>
    <definedName name="EXTRA_CONTRATUAL_4_1">"$#REF!.$A$14:$F$71"</definedName>
    <definedName name="EXTRA_CONTRATUAL_5">"$#REF!.$A$14:$F$92"</definedName>
    <definedName name="EXTRA_CONTRATUAL_5_1">"$#REF!.$A$14:$F$71"</definedName>
    <definedName name="EXTRA_CONTRATUAL_6">"$#REF!.$A$14:$F$92"</definedName>
    <definedName name="EXTRA_CONTRATUAL_6_1">"$#REF!.$A$14:$F$90"</definedName>
    <definedName name="EXTRA_CONTRATUAL_6_1_1">"$#REF!.$A$14:$F$69"</definedName>
    <definedName name="EXTRA_CONTRATUAL_6_10">"$#REF!.$A$14:$F$71"</definedName>
    <definedName name="EXTRA_CONTRATUAL_6_11">"$#REF!.$A$14:$F$92"</definedName>
    <definedName name="EXTRA_CONTRATUAL_6_12">"$#REF!.$A$14:$F$71"</definedName>
    <definedName name="EXTRA_CONTRATUAL_6_19">"$#REF!.$A$14:$F$91"</definedName>
    <definedName name="EXTRA_CONTRATUAL_6_19_29">"$#REF!.$A$14:$F$70"</definedName>
    <definedName name="EXTRA_CONTRATUAL_6_29">"$#REF!.$A$14:$F$71"</definedName>
    <definedName name="EXTRA_CONTRATUAL_6_3">"$#REF!.$A$8:$F$105"</definedName>
    <definedName name="EXTRA_CONTRATUAL_6_3_1">"$#REF!.$A$8:$F$105"</definedName>
    <definedName name="EXTRA_CONTRATUAL_6_4">"$#REF!.$A$14:$F$92"</definedName>
    <definedName name="EXTRA_CONTRATUAL_6_4_1">"$#REF!.$A$14:$F$71"</definedName>
    <definedName name="EXTRA_CONTRATUAL_6_5">"$#REF!.$A$14:$F$92"</definedName>
    <definedName name="EXTRA_CONTRATUAL_6_5_1">"$#REF!.$A$14:$F$71"</definedName>
    <definedName name="EXTRA_CONTRATUAL_6_6">"$#REF!.$A$14:$F$92"</definedName>
    <definedName name="EXTRA_CONTRATUAL_6_6_1">"$#REF!.$A$14:$F$71"</definedName>
    <definedName name="EXTRA_CONTRATUAL_6_7">"$#REF!.$A$14:$F$92"</definedName>
    <definedName name="EXTRA_CONTRATUAL_6_7_1">"$#REF!.$A$14:$F$71"</definedName>
    <definedName name="EXTRA_CONTRATUAL_6_9">"$#REF!.$A$14:$F$92"</definedName>
    <definedName name="EXTRA_CONTRATUAL_7">"$#REF!.$A$14:$F$92"</definedName>
    <definedName name="EXTRA_CONTRATUAL_7_1">"$#REF!.$A$14:$F$90"</definedName>
    <definedName name="EXTRA_CONTRATUAL_7_1_1">"$#REF!.$A$14:$F$69"</definedName>
    <definedName name="EXTRA_CONTRATUAL_7_10">"$#REF!.$A$14:$F$71"</definedName>
    <definedName name="EXTRA_CONTRATUAL_7_11">"$#REF!.$A$14:$F$92"</definedName>
    <definedName name="EXTRA_CONTRATUAL_7_12">"$#REF!.$A$14:$F$71"</definedName>
    <definedName name="EXTRA_CONTRATUAL_7_19">"$#REF!.$A$14:$F$91"</definedName>
    <definedName name="EXTRA_CONTRATUAL_7_19_29">"$#REF!.$A$14:$F$70"</definedName>
    <definedName name="EXTRA_CONTRATUAL_7_29">"$#REF!.$A$14:$F$71"</definedName>
    <definedName name="EXTRA_CONTRATUAL_7_3">"$#REF!.$A$8:$F$105"</definedName>
    <definedName name="EXTRA_CONTRATUAL_7_3_1">"$#REF!.$A$8:$F$105"</definedName>
    <definedName name="EXTRA_CONTRATUAL_7_4">"$#REF!.$A$14:$F$92"</definedName>
    <definedName name="EXTRA_CONTRATUAL_7_4_1">"$#REF!.$A$14:$F$71"</definedName>
    <definedName name="EXTRA_CONTRATUAL_7_5">"$#REF!.$A$14:$F$92"</definedName>
    <definedName name="EXTRA_CONTRATUAL_7_5_1">"$#REF!.$A$14:$F$71"</definedName>
    <definedName name="EXTRA_CONTRATUAL_7_6">"$#REF!.$A$14:$F$92"</definedName>
    <definedName name="EXTRA_CONTRATUAL_7_6_1">"$#REF!.$A$14:$F$71"</definedName>
    <definedName name="EXTRA_CONTRATUAL_7_7">"$#REF!.$A$14:$F$92"</definedName>
    <definedName name="EXTRA_CONTRATUAL_7_7_1">"$#REF!.$A$14:$F$71"</definedName>
    <definedName name="EXTRA_CONTRATUAL_7_9">"$#REF!.$A$14:$F$92"</definedName>
    <definedName name="EXTRA_CONTRATUAL_8">"$#REF!.$A$14:$F$90"</definedName>
    <definedName name="EXTRA_CONTRATUAL_8_10">"$#REF!.$A$14:$F$71"</definedName>
    <definedName name="EXTRA_CONTRATUAL_8_11">"$#REF!.$A$14:$F$92"</definedName>
    <definedName name="EXTRA_CONTRATUAL_8_12">"$#REF!.$A$14:$F$71"</definedName>
    <definedName name="EXTRA_CONTRATUAL_8_19">"$#REF!.$A$14:$F$91"</definedName>
    <definedName name="EXTRA_CONTRATUAL_8_19_29">"$#REF!.$A$14:$F$70"</definedName>
    <definedName name="EXTRA_CONTRATUAL_8_29">"$#REF!.$A$14:$F$69"</definedName>
    <definedName name="EXTRA_CONTRATUAL_8_3">"$#REF!.$A$8:$F$105"</definedName>
    <definedName name="EXTRA_CONTRATUAL_8_3_1">"$#REF!.$A$8:$F$105"</definedName>
    <definedName name="EXTRA_CONTRATUAL_8_4">"$#REF!.$A$14:$F$92"</definedName>
    <definedName name="EXTRA_CONTRATUAL_8_4_1">"$#REF!.$A$14:$F$71"</definedName>
    <definedName name="EXTRA_CONTRATUAL_8_5">"$#REF!.$A$14:$F$92"</definedName>
    <definedName name="EXTRA_CONTRATUAL_8_5_1">"$#REF!.$A$14:$F$71"</definedName>
    <definedName name="EXTRA_CONTRATUAL_8_6">"$#REF!.$A$14:$F$92"</definedName>
    <definedName name="EXTRA_CONTRATUAL_8_6_1">"$#REF!.$A$14:$F$71"</definedName>
    <definedName name="EXTRA_CONTRATUAL_8_7">"$#REF!.$A$14:$F$92"</definedName>
    <definedName name="EXTRA_CONTRATUAL_8_7_1">"$#REF!.$A$14:$F$71"</definedName>
    <definedName name="EXTRA_CONTRATUAL_8_9">"$#REF!.$A$14:$F$92"</definedName>
    <definedName name="EXTRA_CONTRATUAL_9">"$#REF!.$A$14:$F$92"</definedName>
    <definedName name="EXTRA_CONTRATUAL_9_1">"$#REF!.$A$14:$F$90"</definedName>
    <definedName name="EXTRA_CONTRATUAL_9_10">"$#REF!.$A$14:$F$71"</definedName>
    <definedName name="EXTRA_CONTRATUAL_9_11">"$#REF!.$A$14:$F$92"</definedName>
    <definedName name="EXTRA_CONTRATUAL_9_12">"$#REF!.$A$14:$F$71"</definedName>
    <definedName name="EXTRA_CONTRATUAL_9_19">"$#REF!.$A$14:$F$91"</definedName>
    <definedName name="EXTRA_CONTRATUAL_9_19_29">"$#REF!.$A$14:$F$70"</definedName>
    <definedName name="EXTRA_CONTRATUAL_9_29">"$#REF!.$A$14:$F$69"</definedName>
    <definedName name="EXTRA_CONTRATUAL_9_3">"$#REF!.$A$8:$F$105"</definedName>
    <definedName name="EXTRA_CONTRATUAL_9_3_1">"$#REF!.$A$8:$F$105"</definedName>
    <definedName name="EXTRA_CONTRATUAL_9_4">"$#REF!.$A$14:$F$92"</definedName>
    <definedName name="EXTRA_CONTRATUAL_9_4_1">"$#REF!.$A$14:$F$71"</definedName>
    <definedName name="EXTRA_CONTRATUAL_9_5">"$#REF!.$A$14:$F$92"</definedName>
    <definedName name="EXTRA_CONTRATUAL_9_5_1">"$#REF!.$A$14:$F$71"</definedName>
    <definedName name="EXTRA_CONTRATUAL_9_6">"$#REF!.$A$14:$F$92"</definedName>
    <definedName name="EXTRA_CONTRATUAL_9_6_1">"$#REF!.$A$14:$F$71"</definedName>
    <definedName name="EXTRA_CONTRATUAL_9_7">"$#REF!.$A$14:$F$92"</definedName>
    <definedName name="EXTRA_CONTRATUAL_9_7_1">"$#REF!.$A$14:$F$71"</definedName>
    <definedName name="EXTRA_CONTRATUAL_9_9">"$#REF!.$A$14:$F$92"</definedName>
    <definedName name="fda">{"total","SUM(total)","YNNNN",FALSE}</definedName>
    <definedName name="FE">{"total","SUM(total)","YNNNN",FALSE}</definedName>
    <definedName name="FORMA_MAD_BRANCA">#REF!</definedName>
    <definedName name="GAS_CARBONICO_6KG">#REF!</definedName>
    <definedName name="GESSO">#REF!</definedName>
    <definedName name="GRANITO_AMENDOA">#REF!</definedName>
    <definedName name="GRANITO_CINZA_CORUMBA">#REF!</definedName>
    <definedName name="GUSTAVO">{"total","SUM(total)","YNNNN",FALSE}</definedName>
    <definedName name="IGOL_2">#REF!</definedName>
    <definedName name="IGOLFLEX">#REF!</definedName>
    <definedName name="IMPERMEABILIZANTE_SIKA">#REF!</definedName>
    <definedName name="ÍNDICES">'[6]Índices de Reajustamento'!$B$2:$O$14</definedName>
    <definedName name="ÍNDICES_10">'[6]Índices de Reajustamento'!$B$2:$O$14</definedName>
    <definedName name="ÍNDICES_17">'[6]Índices de Reajustamento'!$B$2:$O$14</definedName>
    <definedName name="ÍNDICES_6">'[6]Índices de Reajustamento'!$B$2:$O$14</definedName>
    <definedName name="ÍNDICES_7">'[6]Índices de Reajustamento'!$B$2:$O$14</definedName>
    <definedName name="ÍNDICES_8">'[6]Índices de Reajustamento'!$B$2:$O$14</definedName>
    <definedName name="ÍNDICES_9">'[6]Índices de Reajustamento'!$B$2:$O$14</definedName>
    <definedName name="JUNTA_PLÁSTICA">#REF!</definedName>
    <definedName name="KORODUR">#REF!</definedName>
    <definedName name="LAMBRI_IPÊ">#REF!</definedName>
    <definedName name="LANÇAMENTO_CONCRETO">#REF!</definedName>
    <definedName name="LIGAÇÃO_FLEXIVEL">#REF!</definedName>
    <definedName name="LIQUIDO_PREPARADOR">#REF!</definedName>
    <definedName name="LIQUIDO_SELADOR">'[1]Insumos'!$I$361</definedName>
    <definedName name="LIXA_FERRO">#REF!</definedName>
    <definedName name="LIXA_MADEIRA">'[1]Insumos'!$I$374</definedName>
    <definedName name="LOCAL">#REF!</definedName>
    <definedName name="LS">#REF!</definedName>
    <definedName name="MANGUEIRA_30_M">#REF!</definedName>
    <definedName name="MARCENEIRO">#REF!</definedName>
    <definedName name="MARMORE_BRANCO">#REF!</definedName>
    <definedName name="Mary">{"total","SUM(total)","YNNNN",FALSE}</definedName>
    <definedName name="MASSA_OLEO">#REF!</definedName>
    <definedName name="MASSA_PVA">'[1]Insumos'!$I$363</definedName>
    <definedName name="Mirin">{"total","SUM(total)","YNNNN",FALSE}</definedName>
    <definedName name="MOD">{"total","SUM(total)","YNNNN",FALSE}</definedName>
    <definedName name="MODIFICAÇÃO">{"total","SUM(total)","YNNNN",FALSE}</definedName>
    <definedName name="OBRA">#REF!</definedName>
    <definedName name="PARAFUSO_PARA_LOUÇA">#REF!</definedName>
    <definedName name="PassaExtenso">PassaExtenso</definedName>
    <definedName name="PassaExtenso_10">PassaExtenso_10</definedName>
    <definedName name="PassaExtenso_10_1">NA()</definedName>
    <definedName name="PassaExtenso_11">PassaExtenso</definedName>
    <definedName name="PassaExtenso_11_1">PassaExtenso_11_1</definedName>
    <definedName name="PassaExtenso_11_1_1">NA()</definedName>
    <definedName name="PassaExtenso_11_1_30">PassaExtenso_11_1_30</definedName>
    <definedName name="PassaExtenso_11_10">PassaExtenso_11_10</definedName>
    <definedName name="PassaExtenso_11_11">PassaExtenso_11_11</definedName>
    <definedName name="PassaExtenso_11_11_30">PassaExtenso_11_11_30</definedName>
    <definedName name="PassaExtenso_11_27">PassaExtenso_11_27</definedName>
    <definedName name="PassaExtenso_11_27_30">PassaExtenso_11_27_30</definedName>
    <definedName name="PassaExtenso_11_28">PassaExtenso_11_28</definedName>
    <definedName name="PassaExtenso_11_29">PassaExtenso_11_29</definedName>
    <definedName name="PassaExtenso_11_30">PassaExtenso_11_30</definedName>
    <definedName name="PassaExtenso_11_8">PassaExtenso_11_8</definedName>
    <definedName name="PassaExtenso_11_8_1">PassaExtenso_11_8_1</definedName>
    <definedName name="PassaExtenso_11_8_30">PassaExtenso_11_8_30</definedName>
    <definedName name="PassaExtenso_11_9">PassaExtenso_11_9</definedName>
    <definedName name="PassaExtenso_11_9_30">PassaExtenso_11_9_30</definedName>
    <definedName name="PassaExtenso_12">NA()</definedName>
    <definedName name="PassaExtenso_13">PassaExtenso_13</definedName>
    <definedName name="PassaExtenso_13_10">PassaExtenso_13_10</definedName>
    <definedName name="PassaExtenso_13_10_1">PassaExtenso_13_10_1</definedName>
    <definedName name="PassaExtenso_13_10_30">PassaExtenso_13_10_30</definedName>
    <definedName name="PassaExtenso_13_11">PassaExtenso_13_11</definedName>
    <definedName name="PassaExtenso_13_11_1">PassaExtenso_13_11_1</definedName>
    <definedName name="PassaExtenso_13_11_30">PassaExtenso_13_11_30</definedName>
    <definedName name="PassaExtenso_13_12">PassaExtenso_13_12</definedName>
    <definedName name="PassaExtenso_13_12_30">PassaExtenso_13_12_30</definedName>
    <definedName name="PassaExtenso_13_27">PassaExtenso_13_27</definedName>
    <definedName name="PassaExtenso_13_27_30">PassaExtenso_13_27_30</definedName>
    <definedName name="PassaExtenso_13_28">PassaExtenso_13_28</definedName>
    <definedName name="PassaExtenso_13_29">PassaExtenso_13_29</definedName>
    <definedName name="PassaExtenso_13_3">PassaExtenso_13_3</definedName>
    <definedName name="PassaExtenso_13_3_1">PassaExtenso_13_3_1</definedName>
    <definedName name="PassaExtenso_13_3_30">PassaExtenso_13_3_30</definedName>
    <definedName name="PassaExtenso_13_30">PassaExtenso_13_30</definedName>
    <definedName name="PassaExtenso_13_4">PassaExtenso_13_4</definedName>
    <definedName name="PassaExtenso_13_4_1">PassaExtenso_13_4_1</definedName>
    <definedName name="PassaExtenso_13_4_30">PassaExtenso_13_4_30</definedName>
    <definedName name="PassaExtenso_13_5">PassaExtenso_13_5</definedName>
    <definedName name="PassaExtenso_13_5_1">PassaExtenso_13_5_1</definedName>
    <definedName name="PassaExtenso_13_5_30">PassaExtenso_13_5_30</definedName>
    <definedName name="PassaExtenso_13_6">PassaExtenso_13_6</definedName>
    <definedName name="PassaExtenso_13_6_1">PassaExtenso_13_6_1</definedName>
    <definedName name="PassaExtenso_13_6_30">PassaExtenso_13_6_30</definedName>
    <definedName name="PassaExtenso_13_7">PassaExtenso_13_7</definedName>
    <definedName name="PassaExtenso_13_7_1">PassaExtenso_13_7_1</definedName>
    <definedName name="PassaExtenso_13_7_30">PassaExtenso_13_7_30</definedName>
    <definedName name="PassaExtenso_13_8">PassaExtenso_13_8</definedName>
    <definedName name="PassaExtenso_13_8_1">PassaExtenso_13_8_1</definedName>
    <definedName name="PassaExtenso_13_8_30">PassaExtenso_13_8_30</definedName>
    <definedName name="PassaExtenso_13_9">PassaExtenso_13_9</definedName>
    <definedName name="PassaExtenso_13_9_1">PassaExtenso_13_9_1</definedName>
    <definedName name="PassaExtenso_13_9_30">PassaExtenso_13_9_30</definedName>
    <definedName name="PassaExtenso_19">PassaExtenso_19</definedName>
    <definedName name="PassaExtenso_19_10">PassaExtenso_19_10</definedName>
    <definedName name="PassaExtenso_19_11">PassaExtenso_19_11</definedName>
    <definedName name="PassaExtenso_19_11_30">PassaExtenso_19_11_30</definedName>
    <definedName name="PassaExtenso_19_27">PassaExtenso_19_27</definedName>
    <definedName name="PassaExtenso_19_27_30">PassaExtenso_19_27_30</definedName>
    <definedName name="PassaExtenso_19_28">PassaExtenso_19_28</definedName>
    <definedName name="PassaExtenso_19_29">PassaExtenso_19_29</definedName>
    <definedName name="PassaExtenso_19_30">PassaExtenso_19_30</definedName>
    <definedName name="PassaExtenso_19_8">PassaExtenso_19_8</definedName>
    <definedName name="PassaExtenso_19_8_1">PassaExtenso_19_8_1</definedName>
    <definedName name="PassaExtenso_19_8_30">PassaExtenso_19_8_30</definedName>
    <definedName name="PassaExtenso_19_9">PassaExtenso_19_9</definedName>
    <definedName name="PassaExtenso_19_9_30">PassaExtenso_19_9_30</definedName>
    <definedName name="PassaExtenso_21">PassaExtenso_21</definedName>
    <definedName name="PassaExtenso_21_10">PassaExtenso_21_10</definedName>
    <definedName name="PassaExtenso_21_10_1">PassaExtenso_21_10_1</definedName>
    <definedName name="PassaExtenso_21_10_30">PassaExtenso_21_10_30</definedName>
    <definedName name="PassaExtenso_21_11">PassaExtenso_21_11</definedName>
    <definedName name="PassaExtenso_21_11_1">PassaExtenso_21_11_1</definedName>
    <definedName name="PassaExtenso_21_11_1_1">NA()</definedName>
    <definedName name="PassaExtenso_21_11_1_30">PassaExtenso_21_11_1_30</definedName>
    <definedName name="PassaExtenso_21_11_10">PassaExtenso_21_11_10</definedName>
    <definedName name="PassaExtenso_21_11_11">PassaExtenso_21_11_11</definedName>
    <definedName name="PassaExtenso_21_11_11_30">PassaExtenso_21_11_11_30</definedName>
    <definedName name="PassaExtenso_21_11_27">PassaExtenso_21_11_27</definedName>
    <definedName name="PassaExtenso_21_11_27_30">PassaExtenso_21_11_27_30</definedName>
    <definedName name="PassaExtenso_21_11_28">PassaExtenso_21_11_28</definedName>
    <definedName name="PassaExtenso_21_11_29">PassaExtenso_21_11_29</definedName>
    <definedName name="PassaExtenso_21_11_30">PassaExtenso_21_11_30</definedName>
    <definedName name="PassaExtenso_21_11_8">PassaExtenso_21_11_8</definedName>
    <definedName name="PassaExtenso_21_11_8_1">PassaExtenso_21_11_8_1</definedName>
    <definedName name="PassaExtenso_21_11_8_30">PassaExtenso_21_11_8_30</definedName>
    <definedName name="PassaExtenso_21_11_9">PassaExtenso_21_11_9</definedName>
    <definedName name="PassaExtenso_21_11_9_30">PassaExtenso_21_11_9_30</definedName>
    <definedName name="PassaExtenso_21_12">PassaExtenso_21_12</definedName>
    <definedName name="PassaExtenso_21_12_30">PassaExtenso_21_12_30</definedName>
    <definedName name="PassaExtenso_21_13">PassaExtenso_21_13</definedName>
    <definedName name="PassaExtenso_21_13_10">PassaExtenso_21_13_10</definedName>
    <definedName name="PassaExtenso_21_13_10_1">PassaExtenso_21_13_10_1</definedName>
    <definedName name="PassaExtenso_21_13_10_30">PassaExtenso_21_13_10_30</definedName>
    <definedName name="PassaExtenso_21_13_11">PassaExtenso_21_13_11</definedName>
    <definedName name="PassaExtenso_21_13_11_1">PassaExtenso_21_13_11_1</definedName>
    <definedName name="PassaExtenso_21_13_11_30">PassaExtenso_21_13_11_30</definedName>
    <definedName name="PassaExtenso_21_13_12">PassaExtenso_21_13_12</definedName>
    <definedName name="PassaExtenso_21_13_12_30">PassaExtenso_21_13_12_30</definedName>
    <definedName name="PassaExtenso_21_13_27">PassaExtenso_21_13_27</definedName>
    <definedName name="PassaExtenso_21_13_27_30">PassaExtenso_21_13_27_30</definedName>
    <definedName name="PassaExtenso_21_13_28">PassaExtenso_21_13_28</definedName>
    <definedName name="PassaExtenso_21_13_29">PassaExtenso_21_13_29</definedName>
    <definedName name="PassaExtenso_21_13_3">PassaExtenso_21_13_3</definedName>
    <definedName name="PassaExtenso_21_13_3_1">PassaExtenso_21_13_3_1</definedName>
    <definedName name="PassaExtenso_21_13_3_30">PassaExtenso_21_13_3_30</definedName>
    <definedName name="PassaExtenso_21_13_30">PassaExtenso_21_13_30</definedName>
    <definedName name="PassaExtenso_21_13_4">PassaExtenso_21_13_4</definedName>
    <definedName name="PassaExtenso_21_13_4_1">PassaExtenso_21_13_4_1</definedName>
    <definedName name="PassaExtenso_21_13_4_30">PassaExtenso_21_13_4_30</definedName>
    <definedName name="PassaExtenso_21_13_5">PassaExtenso_21_13_5</definedName>
    <definedName name="PassaExtenso_21_13_5_1">PassaExtenso_21_13_5_1</definedName>
    <definedName name="PassaExtenso_21_13_5_30">PassaExtenso_21_13_5_30</definedName>
    <definedName name="PassaExtenso_21_13_6">PassaExtenso_21_13_6</definedName>
    <definedName name="PassaExtenso_21_13_6_1">PassaExtenso_21_13_6_1</definedName>
    <definedName name="PassaExtenso_21_13_6_30">PassaExtenso_21_13_6_30</definedName>
    <definedName name="PassaExtenso_21_13_7">PassaExtenso_21_13_7</definedName>
    <definedName name="PassaExtenso_21_13_7_1">PassaExtenso_21_13_7_1</definedName>
    <definedName name="PassaExtenso_21_13_7_30">PassaExtenso_21_13_7_30</definedName>
    <definedName name="PassaExtenso_21_13_8">PassaExtenso_21_13_8</definedName>
    <definedName name="PassaExtenso_21_13_8_1">PassaExtenso_21_13_8_1</definedName>
    <definedName name="PassaExtenso_21_13_8_30">PassaExtenso_21_13_8_30</definedName>
    <definedName name="PassaExtenso_21_13_9">PassaExtenso_21_13_9</definedName>
    <definedName name="PassaExtenso_21_13_9_1">PassaExtenso_21_13_9_1</definedName>
    <definedName name="PassaExtenso_21_13_9_30">PassaExtenso_21_13_9_30</definedName>
    <definedName name="PassaExtenso_21_19">PassaExtenso_21_19</definedName>
    <definedName name="PassaExtenso_21_19_10">PassaExtenso_21_19_10</definedName>
    <definedName name="PassaExtenso_21_19_11">PassaExtenso_21_19_11</definedName>
    <definedName name="PassaExtenso_21_19_11_30">PassaExtenso_21_19_11_30</definedName>
    <definedName name="PassaExtenso_21_19_27">PassaExtenso_21_19_27</definedName>
    <definedName name="PassaExtenso_21_19_27_30">PassaExtenso_21_19_27_30</definedName>
    <definedName name="PassaExtenso_21_19_28">PassaExtenso_21_19_28</definedName>
    <definedName name="PassaExtenso_21_19_29">PassaExtenso_21_19_29</definedName>
    <definedName name="PassaExtenso_21_19_30">PassaExtenso_21_19_30</definedName>
    <definedName name="PassaExtenso_21_19_8">PassaExtenso_21_19_8</definedName>
    <definedName name="PassaExtenso_21_19_8_1">PassaExtenso_21_19_8_1</definedName>
    <definedName name="PassaExtenso_21_19_8_30">PassaExtenso_21_19_8_30</definedName>
    <definedName name="PassaExtenso_21_19_9">PassaExtenso_21_19_9</definedName>
    <definedName name="PassaExtenso_21_19_9_30">PassaExtenso_21_19_9_30</definedName>
    <definedName name="PassaExtenso_21_2">PassaExtenso_21_2</definedName>
    <definedName name="PassaExtenso_21_2_10">PassaExtenso_21_2_10</definedName>
    <definedName name="PassaExtenso_21_2_11">PassaExtenso_21_2_11</definedName>
    <definedName name="PassaExtenso_21_2_11_30">PassaExtenso_21_2_11_30</definedName>
    <definedName name="PassaExtenso_21_2_27">PassaExtenso_21_2_27</definedName>
    <definedName name="PassaExtenso_21_2_27_30">PassaExtenso_21_2_27_30</definedName>
    <definedName name="PassaExtenso_21_2_28">PassaExtenso_21_2_28</definedName>
    <definedName name="PassaExtenso_21_2_29">PassaExtenso_21_2_29</definedName>
    <definedName name="PassaExtenso_21_2_30">PassaExtenso_21_2_30</definedName>
    <definedName name="PassaExtenso_21_2_8">PassaExtenso_21_2_8</definedName>
    <definedName name="PassaExtenso_21_2_8_1">PassaExtenso_21_2_8_1</definedName>
    <definedName name="PassaExtenso_21_2_8_30">PassaExtenso_21_2_8_30</definedName>
    <definedName name="PassaExtenso_21_2_9">PassaExtenso_21_2_9</definedName>
    <definedName name="PassaExtenso_21_2_9_30">PassaExtenso_21_2_9_30</definedName>
    <definedName name="PassaExtenso_21_27">PassaExtenso_21_27</definedName>
    <definedName name="PassaExtenso_21_27_30">PassaExtenso_21_27_30</definedName>
    <definedName name="PassaExtenso_21_28">PassaExtenso_21_28</definedName>
    <definedName name="PassaExtenso_21_29">PassaExtenso_21_29</definedName>
    <definedName name="PassaExtenso_21_3">PassaExtenso_21_3</definedName>
    <definedName name="PassaExtenso_21_3_1">PassaExtenso_21_3_1</definedName>
    <definedName name="PassaExtenso_21_3_1_1">NA()</definedName>
    <definedName name="PassaExtenso_21_3_1_30">PassaExtenso_21_3_1_30</definedName>
    <definedName name="PassaExtenso_21_3_10">PassaExtenso_21_3_10</definedName>
    <definedName name="PassaExtenso_21_3_11">PassaExtenso_21_3_11</definedName>
    <definedName name="PassaExtenso_21_3_11_30">PassaExtenso_21_3_11_30</definedName>
    <definedName name="PassaExtenso_21_3_27">PassaExtenso_21_3_27</definedName>
    <definedName name="PassaExtenso_21_3_27_30">PassaExtenso_21_3_27_30</definedName>
    <definedName name="PassaExtenso_21_3_28">PassaExtenso_21_3_28</definedName>
    <definedName name="PassaExtenso_21_3_29">PassaExtenso_21_3_29</definedName>
    <definedName name="PassaExtenso_21_3_30">PassaExtenso_21_3_30</definedName>
    <definedName name="PassaExtenso_21_3_8">PassaExtenso_21_3_8</definedName>
    <definedName name="PassaExtenso_21_3_8_1">PassaExtenso_21_3_8_1</definedName>
    <definedName name="PassaExtenso_21_3_8_30">PassaExtenso_21_3_8_30</definedName>
    <definedName name="PassaExtenso_21_3_9">PassaExtenso_21_3_9</definedName>
    <definedName name="PassaExtenso_21_3_9_30">PassaExtenso_21_3_9_30</definedName>
    <definedName name="PassaExtenso_21_30">PassaExtenso_21_30</definedName>
    <definedName name="PassaExtenso_21_4">PassaExtenso_21_4</definedName>
    <definedName name="PassaExtenso_21_4_1">PassaExtenso_21_4_1</definedName>
    <definedName name="PassaExtenso_21_4_1_1">NA()</definedName>
    <definedName name="PassaExtenso_21_4_1_30">PassaExtenso_21_4_1_30</definedName>
    <definedName name="PassaExtenso_21_4_10">PassaExtenso_21_4_10</definedName>
    <definedName name="PassaExtenso_21_4_10_1">PassaExtenso_21_4_10_1</definedName>
    <definedName name="PassaExtenso_21_4_10_30">PassaExtenso_21_4_10_30</definedName>
    <definedName name="PassaExtenso_21_4_11">PassaExtenso_21_4_11</definedName>
    <definedName name="PassaExtenso_21_4_11_1">PassaExtenso_21_4_11_1</definedName>
    <definedName name="PassaExtenso_21_4_11_30">PassaExtenso_21_4_11_30</definedName>
    <definedName name="PassaExtenso_21_4_12">PassaExtenso_21_4_12</definedName>
    <definedName name="PassaExtenso_21_4_12_30">PassaExtenso_21_4_12_30</definedName>
    <definedName name="PassaExtenso_21_4_19">PassaExtenso_21_4_19</definedName>
    <definedName name="PassaExtenso_21_4_19_10">PassaExtenso_21_4_19_10</definedName>
    <definedName name="PassaExtenso_21_4_19_11">PassaExtenso_21_4_19_11</definedName>
    <definedName name="PassaExtenso_21_4_19_11_30">PassaExtenso_21_4_19_11_30</definedName>
    <definedName name="PassaExtenso_21_4_19_27">PassaExtenso_21_4_19_27</definedName>
    <definedName name="PassaExtenso_21_4_19_27_30">PassaExtenso_21_4_19_27_30</definedName>
    <definedName name="PassaExtenso_21_4_19_28">PassaExtenso_21_4_19_28</definedName>
    <definedName name="PassaExtenso_21_4_19_29">PassaExtenso_21_4_19_29</definedName>
    <definedName name="PassaExtenso_21_4_19_30">PassaExtenso_21_4_19_30</definedName>
    <definedName name="PassaExtenso_21_4_19_8">PassaExtenso_21_4_19_8</definedName>
    <definedName name="PassaExtenso_21_4_19_8_1">PassaExtenso_21_4_19_8_1</definedName>
    <definedName name="PassaExtenso_21_4_19_8_30">PassaExtenso_21_4_19_8_30</definedName>
    <definedName name="PassaExtenso_21_4_19_9">PassaExtenso_21_4_19_9</definedName>
    <definedName name="PassaExtenso_21_4_19_9_30">PassaExtenso_21_4_19_9_30</definedName>
    <definedName name="PassaExtenso_21_4_27">PassaExtenso_21_4_27</definedName>
    <definedName name="PassaExtenso_21_4_27_30">PassaExtenso_21_4_27_30</definedName>
    <definedName name="PassaExtenso_21_4_28">PassaExtenso_21_4_28</definedName>
    <definedName name="PassaExtenso_21_4_29">PassaExtenso_21_4_29</definedName>
    <definedName name="PassaExtenso_21_4_3">PassaExtenso_21_4_3</definedName>
    <definedName name="PassaExtenso_21_4_3_1">PassaExtenso_21_4_3_1</definedName>
    <definedName name="PassaExtenso_21_4_3_30">PassaExtenso_21_4_3_30</definedName>
    <definedName name="PassaExtenso_21_4_30">PassaExtenso_21_4_30</definedName>
    <definedName name="PassaExtenso_21_4_4">PassaExtenso_21_4_4</definedName>
    <definedName name="PassaExtenso_21_4_4_1">PassaExtenso_21_4_4_1</definedName>
    <definedName name="PassaExtenso_21_4_4_30">PassaExtenso_21_4_4_30</definedName>
    <definedName name="PassaExtenso_21_4_5">PassaExtenso_21_4_5</definedName>
    <definedName name="PassaExtenso_21_4_5_1">PassaExtenso_21_4_5_1</definedName>
    <definedName name="PassaExtenso_21_4_5_30">PassaExtenso_21_4_5_30</definedName>
    <definedName name="PassaExtenso_21_4_6">PassaExtenso_21_4_6</definedName>
    <definedName name="PassaExtenso_21_4_6_1">PassaExtenso_21_4_6_1</definedName>
    <definedName name="PassaExtenso_21_4_6_30">PassaExtenso_21_4_6_30</definedName>
    <definedName name="PassaExtenso_21_4_7">PassaExtenso_21_4_7</definedName>
    <definedName name="PassaExtenso_21_4_7_1">PassaExtenso_21_4_7_1</definedName>
    <definedName name="PassaExtenso_21_4_7_30">PassaExtenso_21_4_7_30</definedName>
    <definedName name="PassaExtenso_21_4_8">PassaExtenso_21_4_8</definedName>
    <definedName name="PassaExtenso_21_4_8_1">PassaExtenso_21_4_8_1</definedName>
    <definedName name="PassaExtenso_21_4_8_30">PassaExtenso_21_4_8_30</definedName>
    <definedName name="PassaExtenso_21_4_9">PassaExtenso_21_4_9</definedName>
    <definedName name="PassaExtenso_21_4_9_1">PassaExtenso_21_4_9_1</definedName>
    <definedName name="PassaExtenso_21_4_9_30">PassaExtenso_21_4_9_30</definedName>
    <definedName name="PassaExtenso_21_5">PassaExtenso_21_5</definedName>
    <definedName name="PassaExtenso_21_5_1">PassaExtenso_21_5_1</definedName>
    <definedName name="PassaExtenso_21_5_30">PassaExtenso_21_5_30</definedName>
    <definedName name="PassaExtenso_21_6">PassaExtenso_21_6</definedName>
    <definedName name="PassaExtenso_21_6_1">PassaExtenso_21_6_1</definedName>
    <definedName name="PassaExtenso_21_6_30">PassaExtenso_21_6_30</definedName>
    <definedName name="PassaExtenso_21_7">PassaExtenso_21_7</definedName>
    <definedName name="PassaExtenso_21_7_1">PassaExtenso_21_7_1</definedName>
    <definedName name="PassaExtenso_21_7_1_1">NA()</definedName>
    <definedName name="PassaExtenso_21_7_1_30">PassaExtenso_21_7_1_30</definedName>
    <definedName name="PassaExtenso_21_7_10">PassaExtenso_21_7_10</definedName>
    <definedName name="PassaExtenso_21_7_11">PassaExtenso_21_7_11</definedName>
    <definedName name="PassaExtenso_21_7_11_30">PassaExtenso_21_7_11_30</definedName>
    <definedName name="PassaExtenso_21_7_27">PassaExtenso_21_7_27</definedName>
    <definedName name="PassaExtenso_21_7_27_30">PassaExtenso_21_7_27_30</definedName>
    <definedName name="PassaExtenso_21_7_28">PassaExtenso_21_7_28</definedName>
    <definedName name="PassaExtenso_21_7_29">PassaExtenso_21_7_29</definedName>
    <definedName name="PassaExtenso_21_7_30">PassaExtenso_21_7_30</definedName>
    <definedName name="PassaExtenso_21_7_8">PassaExtenso_21_7_8</definedName>
    <definedName name="PassaExtenso_21_7_8_1">PassaExtenso_21_7_8_1</definedName>
    <definedName name="PassaExtenso_21_7_8_30">PassaExtenso_21_7_8_30</definedName>
    <definedName name="PassaExtenso_21_7_9">PassaExtenso_21_7_9</definedName>
    <definedName name="PassaExtenso_21_7_9_30">PassaExtenso_21_7_9_30</definedName>
    <definedName name="PassaExtenso_21_8">PassaExtenso_21_8</definedName>
    <definedName name="PassaExtenso_21_8_1">PassaExtenso_21_8_1</definedName>
    <definedName name="PassaExtenso_21_8_30">PassaExtenso_21_8_30</definedName>
    <definedName name="PassaExtenso_21_9">PassaExtenso_21_9</definedName>
    <definedName name="PassaExtenso_21_9_1">PassaExtenso_21_9_1</definedName>
    <definedName name="PassaExtenso_21_9_30">PassaExtenso_21_9_30</definedName>
    <definedName name="PassaExtenso_25">PassaExtenso_25</definedName>
    <definedName name="PassaExtenso_25_10">PassaExtenso_25_10</definedName>
    <definedName name="PassaExtenso_25_10_1">PassaExtenso_25_10_1</definedName>
    <definedName name="PassaExtenso_25_10_30">PassaExtenso_25_10_30</definedName>
    <definedName name="PassaExtenso_25_11">PassaExtenso_25_11</definedName>
    <definedName name="PassaExtenso_25_11_1">PassaExtenso_25_11_1</definedName>
    <definedName name="PassaExtenso_25_11_1_1">NA()</definedName>
    <definedName name="PassaExtenso_25_11_1_30">PassaExtenso_25_11_1_30</definedName>
    <definedName name="PassaExtenso_25_11_10">PassaExtenso_25_11_10</definedName>
    <definedName name="PassaExtenso_25_11_11">PassaExtenso_25_11_11</definedName>
    <definedName name="PassaExtenso_25_11_11_30">PassaExtenso_25_11_11_30</definedName>
    <definedName name="PassaExtenso_25_11_27">PassaExtenso_25_11_27</definedName>
    <definedName name="PassaExtenso_25_11_27_30">PassaExtenso_25_11_27_30</definedName>
    <definedName name="PassaExtenso_25_11_28">PassaExtenso_25_11_28</definedName>
    <definedName name="PassaExtenso_25_11_29">PassaExtenso_25_11_29</definedName>
    <definedName name="PassaExtenso_25_11_30">PassaExtenso_25_11_30</definedName>
    <definedName name="PassaExtenso_25_11_8">PassaExtenso_25_11_8</definedName>
    <definedName name="PassaExtenso_25_11_8_1">PassaExtenso_25_11_8_1</definedName>
    <definedName name="PassaExtenso_25_11_8_30">PassaExtenso_25_11_8_30</definedName>
    <definedName name="PassaExtenso_25_11_9">PassaExtenso_25_11_9</definedName>
    <definedName name="PassaExtenso_25_11_9_30">PassaExtenso_25_11_9_30</definedName>
    <definedName name="PassaExtenso_25_12">PassaExtenso_25_12</definedName>
    <definedName name="PassaExtenso_25_12_30">PassaExtenso_25_12_30</definedName>
    <definedName name="PassaExtenso_25_13">PassaExtenso_25_13</definedName>
    <definedName name="PassaExtenso_25_13_10">PassaExtenso_25_13_10</definedName>
    <definedName name="PassaExtenso_25_13_10_1">PassaExtenso_25_13_10_1</definedName>
    <definedName name="PassaExtenso_25_13_10_30">PassaExtenso_25_13_10_30</definedName>
    <definedName name="PassaExtenso_25_13_11">PassaExtenso_25_13_11</definedName>
    <definedName name="PassaExtenso_25_13_11_1">PassaExtenso_25_13_11_1</definedName>
    <definedName name="PassaExtenso_25_13_11_30">PassaExtenso_25_13_11_30</definedName>
    <definedName name="PassaExtenso_25_13_12">PassaExtenso_25_13_12</definedName>
    <definedName name="PassaExtenso_25_13_12_30">PassaExtenso_25_13_12_30</definedName>
    <definedName name="PassaExtenso_25_13_27">PassaExtenso_25_13_27</definedName>
    <definedName name="PassaExtenso_25_13_27_30">PassaExtenso_25_13_27_30</definedName>
    <definedName name="PassaExtenso_25_13_28">PassaExtenso_25_13_28</definedName>
    <definedName name="PassaExtenso_25_13_29">PassaExtenso_25_13_29</definedName>
    <definedName name="PassaExtenso_25_13_3">PassaExtenso_25_13_3</definedName>
    <definedName name="PassaExtenso_25_13_3_1">PassaExtenso_25_13_3_1</definedName>
    <definedName name="PassaExtenso_25_13_3_30">PassaExtenso_25_13_3_30</definedName>
    <definedName name="PassaExtenso_25_13_30">PassaExtenso_25_13_30</definedName>
    <definedName name="PassaExtenso_25_13_4">PassaExtenso_25_13_4</definedName>
    <definedName name="PassaExtenso_25_13_4_1">PassaExtenso_25_13_4_1</definedName>
    <definedName name="PassaExtenso_25_13_4_30">PassaExtenso_25_13_4_30</definedName>
    <definedName name="PassaExtenso_25_13_5">PassaExtenso_25_13_5</definedName>
    <definedName name="PassaExtenso_25_13_5_1">PassaExtenso_25_13_5_1</definedName>
    <definedName name="PassaExtenso_25_13_5_30">PassaExtenso_25_13_5_30</definedName>
    <definedName name="PassaExtenso_25_13_6">PassaExtenso_25_13_6</definedName>
    <definedName name="PassaExtenso_25_13_6_1">PassaExtenso_25_13_6_1</definedName>
    <definedName name="PassaExtenso_25_13_6_30">PassaExtenso_25_13_6_30</definedName>
    <definedName name="PassaExtenso_25_13_7">PassaExtenso_25_13_7</definedName>
    <definedName name="PassaExtenso_25_13_7_1">PassaExtenso_25_13_7_1</definedName>
    <definedName name="PassaExtenso_25_13_7_30">PassaExtenso_25_13_7_30</definedName>
    <definedName name="PassaExtenso_25_13_8">PassaExtenso_25_13_8</definedName>
    <definedName name="PassaExtenso_25_13_8_1">PassaExtenso_25_13_8_1</definedName>
    <definedName name="PassaExtenso_25_13_8_30">PassaExtenso_25_13_8_30</definedName>
    <definedName name="PassaExtenso_25_13_9">PassaExtenso_25_13_9</definedName>
    <definedName name="PassaExtenso_25_13_9_1">PassaExtenso_25_13_9_1</definedName>
    <definedName name="PassaExtenso_25_13_9_30">PassaExtenso_25_13_9_30</definedName>
    <definedName name="PassaExtenso_25_19">PassaExtenso_25_19</definedName>
    <definedName name="PassaExtenso_25_19_10">PassaExtenso_25_19_10</definedName>
    <definedName name="PassaExtenso_25_19_11">PassaExtenso_25_19_11</definedName>
    <definedName name="PassaExtenso_25_19_11_30">PassaExtenso_25_19_11_30</definedName>
    <definedName name="PassaExtenso_25_19_27">PassaExtenso_25_19_27</definedName>
    <definedName name="PassaExtenso_25_19_27_30">PassaExtenso_25_19_27_30</definedName>
    <definedName name="PassaExtenso_25_19_28">PassaExtenso_25_19_28</definedName>
    <definedName name="PassaExtenso_25_19_29">PassaExtenso_25_19_29</definedName>
    <definedName name="PassaExtenso_25_19_30">PassaExtenso_25_19_30</definedName>
    <definedName name="PassaExtenso_25_19_8">PassaExtenso_25_19_8</definedName>
    <definedName name="PassaExtenso_25_19_8_1">PassaExtenso_25_19_8_1</definedName>
    <definedName name="PassaExtenso_25_19_8_30">PassaExtenso_25_19_8_30</definedName>
    <definedName name="PassaExtenso_25_19_9">PassaExtenso_25_19_9</definedName>
    <definedName name="PassaExtenso_25_19_9_30">PassaExtenso_25_19_9_30</definedName>
    <definedName name="PassaExtenso_25_2">PassaExtenso_25_2</definedName>
    <definedName name="PassaExtenso_25_2_10">PassaExtenso_25_2_10</definedName>
    <definedName name="PassaExtenso_25_2_11">PassaExtenso_25_2_11</definedName>
    <definedName name="PassaExtenso_25_2_11_30">PassaExtenso_25_2_11_30</definedName>
    <definedName name="PassaExtenso_25_2_27">PassaExtenso_25_2_27</definedName>
    <definedName name="PassaExtenso_25_2_27_30">PassaExtenso_25_2_27_30</definedName>
    <definedName name="PassaExtenso_25_2_28">PassaExtenso_25_2_28</definedName>
    <definedName name="PassaExtenso_25_2_29">PassaExtenso_25_2_29</definedName>
    <definedName name="PassaExtenso_25_2_30">PassaExtenso_25_2_30</definedName>
    <definedName name="PassaExtenso_25_2_8">PassaExtenso_25_2_8</definedName>
    <definedName name="PassaExtenso_25_2_8_1">PassaExtenso_25_2_8_1</definedName>
    <definedName name="PassaExtenso_25_2_8_30">PassaExtenso_25_2_8_30</definedName>
    <definedName name="PassaExtenso_25_2_9">PassaExtenso_25_2_9</definedName>
    <definedName name="PassaExtenso_25_2_9_30">PassaExtenso_25_2_9_30</definedName>
    <definedName name="PassaExtenso_25_27">PassaExtenso_25_27</definedName>
    <definedName name="PassaExtenso_25_27_30">PassaExtenso_25_27_30</definedName>
    <definedName name="PassaExtenso_25_28">PassaExtenso_25_28</definedName>
    <definedName name="PassaExtenso_25_29">PassaExtenso_25_29</definedName>
    <definedName name="PassaExtenso_25_3">PassaExtenso_25_3</definedName>
    <definedName name="PassaExtenso_25_3_1">PassaExtenso_25_3_1</definedName>
    <definedName name="PassaExtenso_25_3_1_1">NA()</definedName>
    <definedName name="PassaExtenso_25_3_1_30">PassaExtenso_25_3_1_30</definedName>
    <definedName name="PassaExtenso_25_3_10">PassaExtenso_25_3_10</definedName>
    <definedName name="PassaExtenso_25_3_11">PassaExtenso_25_3_11</definedName>
    <definedName name="PassaExtenso_25_3_11_30">PassaExtenso_25_3_11_30</definedName>
    <definedName name="PassaExtenso_25_3_27">PassaExtenso_25_3_27</definedName>
    <definedName name="PassaExtenso_25_3_27_30">PassaExtenso_25_3_27_30</definedName>
    <definedName name="PassaExtenso_25_3_28">PassaExtenso_25_3_28</definedName>
    <definedName name="PassaExtenso_25_3_29">PassaExtenso_25_3_29</definedName>
    <definedName name="PassaExtenso_25_3_30">PassaExtenso_25_3_30</definedName>
    <definedName name="PassaExtenso_25_3_8">PassaExtenso_25_3_8</definedName>
    <definedName name="PassaExtenso_25_3_8_1">PassaExtenso_25_3_8_1</definedName>
    <definedName name="PassaExtenso_25_3_8_30">PassaExtenso_25_3_8_30</definedName>
    <definedName name="PassaExtenso_25_3_9">PassaExtenso_25_3_9</definedName>
    <definedName name="PassaExtenso_25_3_9_30">PassaExtenso_25_3_9_30</definedName>
    <definedName name="PassaExtenso_25_30">PassaExtenso_25_30</definedName>
    <definedName name="PassaExtenso_25_4">PassaExtenso_25_4</definedName>
    <definedName name="PassaExtenso_25_4_1">PassaExtenso_25_4_1</definedName>
    <definedName name="PassaExtenso_25_4_1_1">NA()</definedName>
    <definedName name="PassaExtenso_25_4_1_30">PassaExtenso_25_4_1_30</definedName>
    <definedName name="PassaExtenso_25_4_10">PassaExtenso_25_4_10</definedName>
    <definedName name="PassaExtenso_25_4_10_1">PassaExtenso_25_4_10_1</definedName>
    <definedName name="PassaExtenso_25_4_10_30">PassaExtenso_25_4_10_30</definedName>
    <definedName name="PassaExtenso_25_4_11">PassaExtenso_25_4_11</definedName>
    <definedName name="PassaExtenso_25_4_11_1">PassaExtenso_25_4_11_1</definedName>
    <definedName name="PassaExtenso_25_4_11_30">PassaExtenso_25_4_11_30</definedName>
    <definedName name="PassaExtenso_25_4_12">PassaExtenso_25_4_12</definedName>
    <definedName name="PassaExtenso_25_4_12_30">PassaExtenso_25_4_12_30</definedName>
    <definedName name="PassaExtenso_25_4_19">PassaExtenso_25_4_19</definedName>
    <definedName name="PassaExtenso_25_4_19_10">PassaExtenso_25_4_19_10</definedName>
    <definedName name="PassaExtenso_25_4_19_11">PassaExtenso_25_4_19_11</definedName>
    <definedName name="PassaExtenso_25_4_19_11_30">PassaExtenso_25_4_19_11_30</definedName>
    <definedName name="PassaExtenso_25_4_19_27">PassaExtenso_25_4_19_27</definedName>
    <definedName name="PassaExtenso_25_4_19_27_30">PassaExtenso_25_4_19_27_30</definedName>
    <definedName name="PassaExtenso_25_4_19_28">PassaExtenso_25_4_19_28</definedName>
    <definedName name="PassaExtenso_25_4_19_29">PassaExtenso_25_4_19_29</definedName>
    <definedName name="PassaExtenso_25_4_19_30">PassaExtenso_25_4_19_30</definedName>
    <definedName name="PassaExtenso_25_4_19_8">PassaExtenso_25_4_19_8</definedName>
    <definedName name="PassaExtenso_25_4_19_8_1">PassaExtenso_25_4_19_8_1</definedName>
    <definedName name="PassaExtenso_25_4_19_8_30">PassaExtenso_25_4_19_8_30</definedName>
    <definedName name="PassaExtenso_25_4_19_9">PassaExtenso_25_4_19_9</definedName>
    <definedName name="PassaExtenso_25_4_19_9_30">PassaExtenso_25_4_19_9_30</definedName>
    <definedName name="PassaExtenso_25_4_27">PassaExtenso_25_4_27</definedName>
    <definedName name="PassaExtenso_25_4_27_30">PassaExtenso_25_4_27_30</definedName>
    <definedName name="PassaExtenso_25_4_28">PassaExtenso_25_4_28</definedName>
    <definedName name="PassaExtenso_25_4_29">PassaExtenso_25_4_29</definedName>
    <definedName name="PassaExtenso_25_4_3">PassaExtenso_25_4_3</definedName>
    <definedName name="PassaExtenso_25_4_3_1">PassaExtenso_25_4_3_1</definedName>
    <definedName name="PassaExtenso_25_4_3_30">PassaExtenso_25_4_3_30</definedName>
    <definedName name="PassaExtenso_25_4_30">PassaExtenso_25_4_30</definedName>
    <definedName name="PassaExtenso_25_4_4">PassaExtenso_25_4_4</definedName>
    <definedName name="PassaExtenso_25_4_4_1">PassaExtenso_25_4_4_1</definedName>
    <definedName name="PassaExtenso_25_4_4_30">PassaExtenso_25_4_4_30</definedName>
    <definedName name="PassaExtenso_25_4_5">PassaExtenso_25_4_5</definedName>
    <definedName name="PassaExtenso_25_4_5_1">PassaExtenso_25_4_5_1</definedName>
    <definedName name="PassaExtenso_25_4_5_30">PassaExtenso_25_4_5_30</definedName>
    <definedName name="PassaExtenso_25_4_6">PassaExtenso_25_4_6</definedName>
    <definedName name="PassaExtenso_25_4_6_1">PassaExtenso_25_4_6_1</definedName>
    <definedName name="PassaExtenso_25_4_6_30">PassaExtenso_25_4_6_30</definedName>
    <definedName name="PassaExtenso_25_4_7">PassaExtenso_25_4_7</definedName>
    <definedName name="PassaExtenso_25_4_7_1">PassaExtenso_25_4_7_1</definedName>
    <definedName name="PassaExtenso_25_4_7_30">PassaExtenso_25_4_7_30</definedName>
    <definedName name="PassaExtenso_25_4_8">PassaExtenso_25_4_8</definedName>
    <definedName name="PassaExtenso_25_4_8_1">PassaExtenso_25_4_8_1</definedName>
    <definedName name="PassaExtenso_25_4_8_30">PassaExtenso_25_4_8_30</definedName>
    <definedName name="PassaExtenso_25_4_9">PassaExtenso_25_4_9</definedName>
    <definedName name="PassaExtenso_25_4_9_1">PassaExtenso_25_4_9_1</definedName>
    <definedName name="PassaExtenso_25_4_9_30">PassaExtenso_25_4_9_30</definedName>
    <definedName name="PassaExtenso_25_5">PassaExtenso_25_5</definedName>
    <definedName name="PassaExtenso_25_5_1">PassaExtenso_25_5_1</definedName>
    <definedName name="PassaExtenso_25_5_30">PassaExtenso_25_5_30</definedName>
    <definedName name="PassaExtenso_25_6">PassaExtenso_25_6</definedName>
    <definedName name="PassaExtenso_25_6_1">PassaExtenso_25_6_1</definedName>
    <definedName name="PassaExtenso_25_6_30">PassaExtenso_25_6_30</definedName>
    <definedName name="PassaExtenso_25_7">PassaExtenso_25_7</definedName>
    <definedName name="PassaExtenso_25_7_1">PassaExtenso_25_7_1</definedName>
    <definedName name="PassaExtenso_25_7_1_1">NA()</definedName>
    <definedName name="PassaExtenso_25_7_1_30">PassaExtenso_25_7_1_30</definedName>
    <definedName name="PassaExtenso_25_7_10">PassaExtenso_25_7_10</definedName>
    <definedName name="PassaExtenso_25_7_11">PassaExtenso_25_7_11</definedName>
    <definedName name="PassaExtenso_25_7_11_30">PassaExtenso_25_7_11_30</definedName>
    <definedName name="PassaExtenso_25_7_27">PassaExtenso_25_7_27</definedName>
    <definedName name="PassaExtenso_25_7_27_30">PassaExtenso_25_7_27_30</definedName>
    <definedName name="PassaExtenso_25_7_28">PassaExtenso_25_7_28</definedName>
    <definedName name="PassaExtenso_25_7_29">PassaExtenso_25_7_29</definedName>
    <definedName name="PassaExtenso_25_7_30">PassaExtenso_25_7_30</definedName>
    <definedName name="PassaExtenso_25_7_8">PassaExtenso_25_7_8</definedName>
    <definedName name="PassaExtenso_25_7_8_1">PassaExtenso_25_7_8_1</definedName>
    <definedName name="PassaExtenso_25_7_8_30">PassaExtenso_25_7_8_30</definedName>
    <definedName name="PassaExtenso_25_7_9">PassaExtenso_25_7_9</definedName>
    <definedName name="PassaExtenso_25_7_9_30">PassaExtenso_25_7_9_30</definedName>
    <definedName name="PassaExtenso_25_8">PassaExtenso_25_8</definedName>
    <definedName name="PassaExtenso_25_8_1">PassaExtenso_25_8_1</definedName>
    <definedName name="PassaExtenso_25_8_30">PassaExtenso_25_8_30</definedName>
    <definedName name="PassaExtenso_25_9">PassaExtenso_25_9</definedName>
    <definedName name="PassaExtenso_25_9_1">PassaExtenso_25_9_1</definedName>
    <definedName name="PassaExtenso_25_9_30">PassaExtenso_25_9_30</definedName>
    <definedName name="PassaExtenso_27">PassaExtenso_27</definedName>
    <definedName name="PassaExtenso_27_30">PassaExtenso_27_30</definedName>
    <definedName name="PassaExtenso_28">PassaExtenso_28</definedName>
    <definedName name="PassaExtenso_29">PassaExtenso_29</definedName>
    <definedName name="PassaExtenso_3">PassaExtenso_3</definedName>
    <definedName name="PassaExtenso_3_1">PassaExtenso_3_1</definedName>
    <definedName name="PassaExtenso_3_30">PassaExtenso_3_30</definedName>
    <definedName name="PassaExtenso_30">PassaExtenso_30</definedName>
    <definedName name="PassaExtenso_34">PassaExtenso_34</definedName>
    <definedName name="PassaExtenso_34_10">PassaExtenso_34_10</definedName>
    <definedName name="PassaExtenso_34_10_1">PassaExtenso_34_10_1</definedName>
    <definedName name="PassaExtenso_34_10_30">PassaExtenso_34_10_30</definedName>
    <definedName name="PassaExtenso_34_11">PassaExtenso_34_11</definedName>
    <definedName name="PassaExtenso_34_11_1">PassaExtenso_34_11_1</definedName>
    <definedName name="PassaExtenso_34_11_1_1">NA()</definedName>
    <definedName name="PassaExtenso_34_11_1_30">PassaExtenso_34_11_1_30</definedName>
    <definedName name="PassaExtenso_34_11_10">PassaExtenso_34_11_10</definedName>
    <definedName name="PassaExtenso_34_11_11">PassaExtenso_34_11_11</definedName>
    <definedName name="PassaExtenso_34_11_11_30">PassaExtenso_34_11_11_30</definedName>
    <definedName name="PassaExtenso_34_11_27">PassaExtenso_34_11_27</definedName>
    <definedName name="PassaExtenso_34_11_27_30">PassaExtenso_34_11_27_30</definedName>
    <definedName name="PassaExtenso_34_11_28">PassaExtenso_34_11_28</definedName>
    <definedName name="PassaExtenso_34_11_29">PassaExtenso_34_11_29</definedName>
    <definedName name="PassaExtenso_34_11_30">PassaExtenso_34_11_30</definedName>
    <definedName name="PassaExtenso_34_11_8">PassaExtenso_34_11_8</definedName>
    <definedName name="PassaExtenso_34_11_8_1">PassaExtenso_34_11_8_1</definedName>
    <definedName name="PassaExtenso_34_11_8_30">PassaExtenso_34_11_8_30</definedName>
    <definedName name="PassaExtenso_34_11_9">PassaExtenso_34_11_9</definedName>
    <definedName name="PassaExtenso_34_11_9_30">PassaExtenso_34_11_9_30</definedName>
    <definedName name="PassaExtenso_34_12">PassaExtenso_34_12</definedName>
    <definedName name="PassaExtenso_34_12_30">PassaExtenso_34_12_30</definedName>
    <definedName name="PassaExtenso_34_13">PassaExtenso_34_13</definedName>
    <definedName name="PassaExtenso_34_13_10">PassaExtenso_34_13_10</definedName>
    <definedName name="PassaExtenso_34_13_10_1">PassaExtenso_34_13_10_1</definedName>
    <definedName name="PassaExtenso_34_13_10_30">PassaExtenso_34_13_10_30</definedName>
    <definedName name="PassaExtenso_34_13_11">PassaExtenso_34_13_11</definedName>
    <definedName name="PassaExtenso_34_13_11_1">PassaExtenso_34_13_11_1</definedName>
    <definedName name="PassaExtenso_34_13_11_30">PassaExtenso_34_13_11_30</definedName>
    <definedName name="PassaExtenso_34_13_12">PassaExtenso_34_13_12</definedName>
    <definedName name="PassaExtenso_34_13_12_30">PassaExtenso_34_13_12_30</definedName>
    <definedName name="PassaExtenso_34_13_27">PassaExtenso_34_13_27</definedName>
    <definedName name="PassaExtenso_34_13_27_30">PassaExtenso_34_13_27_30</definedName>
    <definedName name="PassaExtenso_34_13_28">PassaExtenso_34_13_28</definedName>
    <definedName name="PassaExtenso_34_13_29">PassaExtenso_34_13_29</definedName>
    <definedName name="PassaExtenso_34_13_3">PassaExtenso_34_13_3</definedName>
    <definedName name="PassaExtenso_34_13_3_1">PassaExtenso_34_13_3_1</definedName>
    <definedName name="PassaExtenso_34_13_3_30">PassaExtenso_34_13_3_30</definedName>
    <definedName name="PassaExtenso_34_13_30">PassaExtenso_34_13_30</definedName>
    <definedName name="PassaExtenso_34_13_4">PassaExtenso_34_13_4</definedName>
    <definedName name="PassaExtenso_34_13_4_1">PassaExtenso_34_13_4_1</definedName>
    <definedName name="PassaExtenso_34_13_4_30">PassaExtenso_34_13_4_30</definedName>
    <definedName name="PassaExtenso_34_13_5">PassaExtenso_34_13_5</definedName>
    <definedName name="PassaExtenso_34_13_5_1">PassaExtenso_34_13_5_1</definedName>
    <definedName name="PassaExtenso_34_13_5_30">PassaExtenso_34_13_5_30</definedName>
    <definedName name="PassaExtenso_34_13_6">PassaExtenso_34_13_6</definedName>
    <definedName name="PassaExtenso_34_13_6_1">PassaExtenso_34_13_6_1</definedName>
    <definedName name="PassaExtenso_34_13_6_30">PassaExtenso_34_13_6_30</definedName>
    <definedName name="PassaExtenso_34_13_7">PassaExtenso_34_13_7</definedName>
    <definedName name="PassaExtenso_34_13_7_1">PassaExtenso_34_13_7_1</definedName>
    <definedName name="PassaExtenso_34_13_7_30">PassaExtenso_34_13_7_30</definedName>
    <definedName name="PassaExtenso_34_13_8">PassaExtenso_34_13_8</definedName>
    <definedName name="PassaExtenso_34_13_8_1">PassaExtenso_34_13_8_1</definedName>
    <definedName name="PassaExtenso_34_13_8_30">PassaExtenso_34_13_8_30</definedName>
    <definedName name="PassaExtenso_34_13_9">PassaExtenso_34_13_9</definedName>
    <definedName name="PassaExtenso_34_13_9_1">PassaExtenso_34_13_9_1</definedName>
    <definedName name="PassaExtenso_34_13_9_30">PassaExtenso_34_13_9_30</definedName>
    <definedName name="PassaExtenso_34_19">PassaExtenso_34_19</definedName>
    <definedName name="PassaExtenso_34_19_10">PassaExtenso_34_19_10</definedName>
    <definedName name="PassaExtenso_34_19_11">PassaExtenso_34_19_11</definedName>
    <definedName name="PassaExtenso_34_19_11_30">PassaExtenso_34_19_11_30</definedName>
    <definedName name="PassaExtenso_34_19_27">PassaExtenso_34_19_27</definedName>
    <definedName name="PassaExtenso_34_19_27_30">PassaExtenso_34_19_27_30</definedName>
    <definedName name="PassaExtenso_34_19_28">PassaExtenso_34_19_28</definedName>
    <definedName name="PassaExtenso_34_19_29">PassaExtenso_34_19_29</definedName>
    <definedName name="PassaExtenso_34_19_30">PassaExtenso_34_19_30</definedName>
    <definedName name="PassaExtenso_34_19_8">PassaExtenso_34_19_8</definedName>
    <definedName name="PassaExtenso_34_19_8_1">PassaExtenso_34_19_8_1</definedName>
    <definedName name="PassaExtenso_34_19_8_30">PassaExtenso_34_19_8_30</definedName>
    <definedName name="PassaExtenso_34_19_9">PassaExtenso_34_19_9</definedName>
    <definedName name="PassaExtenso_34_19_9_30">PassaExtenso_34_19_9_30</definedName>
    <definedName name="PassaExtenso_34_2">PassaExtenso_34_2</definedName>
    <definedName name="PassaExtenso_34_2_10">PassaExtenso_34_2_10</definedName>
    <definedName name="PassaExtenso_34_2_11">PassaExtenso_34_2_11</definedName>
    <definedName name="PassaExtenso_34_2_11_30">PassaExtenso_34_2_11_30</definedName>
    <definedName name="PassaExtenso_34_2_27">PassaExtenso_34_2_27</definedName>
    <definedName name="PassaExtenso_34_2_27_30">PassaExtenso_34_2_27_30</definedName>
    <definedName name="PassaExtenso_34_2_28">PassaExtenso_34_2_28</definedName>
    <definedName name="PassaExtenso_34_2_29">PassaExtenso_34_2_29</definedName>
    <definedName name="PassaExtenso_34_2_30">PassaExtenso_34_2_30</definedName>
    <definedName name="PassaExtenso_34_2_8">PassaExtenso_34_2_8</definedName>
    <definedName name="PassaExtenso_34_2_8_1">PassaExtenso_34_2_8_1</definedName>
    <definedName name="PassaExtenso_34_2_8_30">PassaExtenso_34_2_8_30</definedName>
    <definedName name="PassaExtenso_34_2_9">PassaExtenso_34_2_9</definedName>
    <definedName name="PassaExtenso_34_2_9_30">PassaExtenso_34_2_9_30</definedName>
    <definedName name="PassaExtenso_34_27">PassaExtenso_34_27</definedName>
    <definedName name="PassaExtenso_34_27_30">PassaExtenso_34_27_30</definedName>
    <definedName name="PassaExtenso_34_28">PassaExtenso_34_28</definedName>
    <definedName name="PassaExtenso_34_29">PassaExtenso_34_29</definedName>
    <definedName name="PassaExtenso_34_3">PassaExtenso_34_3</definedName>
    <definedName name="PassaExtenso_34_3_1">PassaExtenso_34_3_1</definedName>
    <definedName name="PassaExtenso_34_3_1_1">NA()</definedName>
    <definedName name="PassaExtenso_34_3_1_30">PassaExtenso_34_3_1_30</definedName>
    <definedName name="PassaExtenso_34_3_10">PassaExtenso_34_3_10</definedName>
    <definedName name="PassaExtenso_34_3_11">PassaExtenso_34_3_11</definedName>
    <definedName name="PassaExtenso_34_3_11_30">PassaExtenso_34_3_11_30</definedName>
    <definedName name="PassaExtenso_34_3_27">PassaExtenso_34_3_27</definedName>
    <definedName name="PassaExtenso_34_3_27_30">PassaExtenso_34_3_27_30</definedName>
    <definedName name="PassaExtenso_34_3_28">PassaExtenso_34_3_28</definedName>
    <definedName name="PassaExtenso_34_3_29">PassaExtenso_34_3_29</definedName>
    <definedName name="PassaExtenso_34_3_30">PassaExtenso_34_3_30</definedName>
    <definedName name="PassaExtenso_34_3_8">PassaExtenso_34_3_8</definedName>
    <definedName name="PassaExtenso_34_3_8_1">PassaExtenso_34_3_8_1</definedName>
    <definedName name="PassaExtenso_34_3_8_30">PassaExtenso_34_3_8_30</definedName>
    <definedName name="PassaExtenso_34_3_9">PassaExtenso_34_3_9</definedName>
    <definedName name="PassaExtenso_34_3_9_30">PassaExtenso_34_3_9_30</definedName>
    <definedName name="PassaExtenso_34_30">PassaExtenso_34_30</definedName>
    <definedName name="PassaExtenso_34_4">PassaExtenso_34_4</definedName>
    <definedName name="PassaExtenso_34_4_1">PassaExtenso_34_4_1</definedName>
    <definedName name="PassaExtenso_34_4_1_1">NA()</definedName>
    <definedName name="PassaExtenso_34_4_1_30">PassaExtenso_34_4_1_30</definedName>
    <definedName name="PassaExtenso_34_4_10">PassaExtenso_34_4_10</definedName>
    <definedName name="PassaExtenso_34_4_10_1">PassaExtenso_34_4_10_1</definedName>
    <definedName name="PassaExtenso_34_4_10_30">PassaExtenso_34_4_10_30</definedName>
    <definedName name="PassaExtenso_34_4_11">PassaExtenso_34_4_11</definedName>
    <definedName name="PassaExtenso_34_4_11_1">PassaExtenso_34_4_11_1</definedName>
    <definedName name="PassaExtenso_34_4_11_30">PassaExtenso_34_4_11_30</definedName>
    <definedName name="PassaExtenso_34_4_12">PassaExtenso_34_4_12</definedName>
    <definedName name="PassaExtenso_34_4_12_30">PassaExtenso_34_4_12_30</definedName>
    <definedName name="PassaExtenso_34_4_19">PassaExtenso_34_4_19</definedName>
    <definedName name="PassaExtenso_34_4_19_10">PassaExtenso_34_4_19_10</definedName>
    <definedName name="PassaExtenso_34_4_19_11">PassaExtenso_34_4_19_11</definedName>
    <definedName name="PassaExtenso_34_4_19_11_30">PassaExtenso_34_4_19_11_30</definedName>
    <definedName name="PassaExtenso_34_4_19_27">PassaExtenso_34_4_19_27</definedName>
    <definedName name="PassaExtenso_34_4_19_27_30">PassaExtenso_34_4_19_27_30</definedName>
    <definedName name="PassaExtenso_34_4_19_28">PassaExtenso_34_4_19_28</definedName>
    <definedName name="PassaExtenso_34_4_19_29">PassaExtenso_34_4_19_29</definedName>
    <definedName name="PassaExtenso_34_4_19_30">PassaExtenso_34_4_19_30</definedName>
    <definedName name="PassaExtenso_34_4_19_8">PassaExtenso_34_4_19_8</definedName>
    <definedName name="PassaExtenso_34_4_19_8_1">PassaExtenso_34_4_19_8_1</definedName>
    <definedName name="PassaExtenso_34_4_19_8_30">PassaExtenso_34_4_19_8_30</definedName>
    <definedName name="PassaExtenso_34_4_19_9">PassaExtenso_34_4_19_9</definedName>
    <definedName name="PassaExtenso_34_4_19_9_30">PassaExtenso_34_4_19_9_30</definedName>
    <definedName name="PassaExtenso_34_4_27">PassaExtenso_34_4_27</definedName>
    <definedName name="PassaExtenso_34_4_27_30">PassaExtenso_34_4_27_30</definedName>
    <definedName name="PassaExtenso_34_4_28">PassaExtenso_34_4_28</definedName>
    <definedName name="PassaExtenso_34_4_29">PassaExtenso_34_4_29</definedName>
    <definedName name="PassaExtenso_34_4_3">PassaExtenso_34_4_3</definedName>
    <definedName name="PassaExtenso_34_4_3_1">PassaExtenso_34_4_3_1</definedName>
    <definedName name="PassaExtenso_34_4_3_30">PassaExtenso_34_4_3_30</definedName>
    <definedName name="PassaExtenso_34_4_30">PassaExtenso_34_4_30</definedName>
    <definedName name="PassaExtenso_34_4_4">PassaExtenso_34_4_4</definedName>
    <definedName name="PassaExtenso_34_4_4_1">PassaExtenso_34_4_4_1</definedName>
    <definedName name="PassaExtenso_34_4_4_30">PassaExtenso_34_4_4_30</definedName>
    <definedName name="PassaExtenso_34_4_5">PassaExtenso_34_4_5</definedName>
    <definedName name="PassaExtenso_34_4_5_1">PassaExtenso_34_4_5_1</definedName>
    <definedName name="PassaExtenso_34_4_5_30">PassaExtenso_34_4_5_30</definedName>
    <definedName name="PassaExtenso_34_4_6">PassaExtenso_34_4_6</definedName>
    <definedName name="PassaExtenso_34_4_6_1">PassaExtenso_34_4_6_1</definedName>
    <definedName name="PassaExtenso_34_4_6_30">PassaExtenso_34_4_6_30</definedName>
    <definedName name="PassaExtenso_34_4_7">PassaExtenso_34_4_7</definedName>
    <definedName name="PassaExtenso_34_4_7_1">PassaExtenso_34_4_7_1</definedName>
    <definedName name="PassaExtenso_34_4_7_30">PassaExtenso_34_4_7_30</definedName>
    <definedName name="PassaExtenso_34_4_8">PassaExtenso_34_4_8</definedName>
    <definedName name="PassaExtenso_34_4_8_1">PassaExtenso_34_4_8_1</definedName>
    <definedName name="PassaExtenso_34_4_8_30">PassaExtenso_34_4_8_30</definedName>
    <definedName name="PassaExtenso_34_4_9">PassaExtenso_34_4_9</definedName>
    <definedName name="PassaExtenso_34_4_9_1">PassaExtenso_34_4_9_1</definedName>
    <definedName name="PassaExtenso_34_4_9_30">PassaExtenso_34_4_9_30</definedName>
    <definedName name="PassaExtenso_34_5">PassaExtenso_34_5</definedName>
    <definedName name="PassaExtenso_34_5_1">PassaExtenso_34_5_1</definedName>
    <definedName name="PassaExtenso_34_5_30">PassaExtenso_34_5_30</definedName>
    <definedName name="PassaExtenso_34_6">PassaExtenso_34_6</definedName>
    <definedName name="PassaExtenso_34_6_1">PassaExtenso_34_6_1</definedName>
    <definedName name="PassaExtenso_34_6_30">PassaExtenso_34_6_30</definedName>
    <definedName name="PassaExtenso_34_7">PassaExtenso_34_7</definedName>
    <definedName name="PassaExtenso_34_7_1">PassaExtenso_34_7_1</definedName>
    <definedName name="PassaExtenso_34_7_1_1">NA()</definedName>
    <definedName name="PassaExtenso_34_7_1_30">PassaExtenso_34_7_1_30</definedName>
    <definedName name="PassaExtenso_34_7_10">PassaExtenso_34_7_10</definedName>
    <definedName name="PassaExtenso_34_7_11">PassaExtenso_34_7_11</definedName>
    <definedName name="PassaExtenso_34_7_11_30">PassaExtenso_34_7_11_30</definedName>
    <definedName name="PassaExtenso_34_7_27">PassaExtenso_34_7_27</definedName>
    <definedName name="PassaExtenso_34_7_27_30">PassaExtenso_34_7_27_30</definedName>
    <definedName name="PassaExtenso_34_7_28">PassaExtenso_34_7_28</definedName>
    <definedName name="PassaExtenso_34_7_29">PassaExtenso_34_7_29</definedName>
    <definedName name="PassaExtenso_34_7_30">PassaExtenso_34_7_30</definedName>
    <definedName name="PassaExtenso_34_7_8">PassaExtenso_34_7_8</definedName>
    <definedName name="PassaExtenso_34_7_8_1">PassaExtenso_34_7_8_1</definedName>
    <definedName name="PassaExtenso_34_7_8_30">PassaExtenso_34_7_8_30</definedName>
    <definedName name="PassaExtenso_34_7_9">PassaExtenso_34_7_9</definedName>
    <definedName name="PassaExtenso_34_7_9_30">PassaExtenso_34_7_9_30</definedName>
    <definedName name="PassaExtenso_34_8">PassaExtenso_34_8</definedName>
    <definedName name="PassaExtenso_34_8_1">PassaExtenso_34_8_1</definedName>
    <definedName name="PassaExtenso_34_8_30">PassaExtenso_34_8_30</definedName>
    <definedName name="PassaExtenso_34_9">PassaExtenso_34_9</definedName>
    <definedName name="PassaExtenso_34_9_1">PassaExtenso_34_9_1</definedName>
    <definedName name="PassaExtenso_34_9_30">PassaExtenso_34_9_30</definedName>
    <definedName name="PassaExtenso_38">PassaExtenso_38</definedName>
    <definedName name="PassaExtenso_38_10">PassaExtenso_38_10</definedName>
    <definedName name="PassaExtenso_38_10_1">PassaExtenso_38_10_1</definedName>
    <definedName name="PassaExtenso_38_10_30">PassaExtenso_38_10_30</definedName>
    <definedName name="PassaExtenso_38_11">PassaExtenso_38_11</definedName>
    <definedName name="PassaExtenso_38_11_1">PassaExtenso_38_11_1</definedName>
    <definedName name="PassaExtenso_38_11_1_1">NA()</definedName>
    <definedName name="PassaExtenso_38_11_1_30">PassaExtenso_38_11_1_30</definedName>
    <definedName name="PassaExtenso_38_11_10">PassaExtenso_38_11_10</definedName>
    <definedName name="PassaExtenso_38_11_11">PassaExtenso_38_11_11</definedName>
    <definedName name="PassaExtenso_38_11_11_30">PassaExtenso_38_11_11_30</definedName>
    <definedName name="PassaExtenso_38_11_27">PassaExtenso_38_11_27</definedName>
    <definedName name="PassaExtenso_38_11_27_30">PassaExtenso_38_11_27_30</definedName>
    <definedName name="PassaExtenso_38_11_28">PassaExtenso_38_11_28</definedName>
    <definedName name="PassaExtenso_38_11_29">PassaExtenso_38_11_29</definedName>
    <definedName name="PassaExtenso_38_11_30">PassaExtenso_38_11_30</definedName>
    <definedName name="PassaExtenso_38_11_8">PassaExtenso_38_11_8</definedName>
    <definedName name="PassaExtenso_38_11_8_1">PassaExtenso_38_11_8_1</definedName>
    <definedName name="PassaExtenso_38_11_8_30">PassaExtenso_38_11_8_30</definedName>
    <definedName name="PassaExtenso_38_11_9">PassaExtenso_38_11_9</definedName>
    <definedName name="PassaExtenso_38_11_9_30">PassaExtenso_38_11_9_30</definedName>
    <definedName name="PassaExtenso_38_12">PassaExtenso_38_12</definedName>
    <definedName name="PassaExtenso_38_12_30">PassaExtenso_38_12_30</definedName>
    <definedName name="PassaExtenso_38_13">PassaExtenso_38_13</definedName>
    <definedName name="PassaExtenso_38_13_10">PassaExtenso_38_13_10</definedName>
    <definedName name="PassaExtenso_38_13_10_1">PassaExtenso_38_13_10_1</definedName>
    <definedName name="PassaExtenso_38_13_10_30">PassaExtenso_38_13_10_30</definedName>
    <definedName name="PassaExtenso_38_13_11">PassaExtenso_38_13_11</definedName>
    <definedName name="PassaExtenso_38_13_11_1">PassaExtenso_38_13_11_1</definedName>
    <definedName name="PassaExtenso_38_13_11_30">PassaExtenso_38_13_11_30</definedName>
    <definedName name="PassaExtenso_38_13_12">PassaExtenso_38_13_12</definedName>
    <definedName name="PassaExtenso_38_13_12_30">PassaExtenso_38_13_12_30</definedName>
    <definedName name="PassaExtenso_38_13_27">PassaExtenso_38_13_27</definedName>
    <definedName name="PassaExtenso_38_13_27_30">PassaExtenso_38_13_27_30</definedName>
    <definedName name="PassaExtenso_38_13_28">PassaExtenso_38_13_28</definedName>
    <definedName name="PassaExtenso_38_13_29">PassaExtenso_38_13_29</definedName>
    <definedName name="PassaExtenso_38_13_3">PassaExtenso_38_13_3</definedName>
    <definedName name="PassaExtenso_38_13_3_1">PassaExtenso_38_13_3_1</definedName>
    <definedName name="PassaExtenso_38_13_3_30">PassaExtenso_38_13_3_30</definedName>
    <definedName name="PassaExtenso_38_13_30">PassaExtenso_38_13_30</definedName>
    <definedName name="PassaExtenso_38_13_4">PassaExtenso_38_13_4</definedName>
    <definedName name="PassaExtenso_38_13_4_1">PassaExtenso_38_13_4_1</definedName>
    <definedName name="PassaExtenso_38_13_4_30">PassaExtenso_38_13_4_30</definedName>
    <definedName name="PassaExtenso_38_13_5">PassaExtenso_38_13_5</definedName>
    <definedName name="PassaExtenso_38_13_5_1">PassaExtenso_38_13_5_1</definedName>
    <definedName name="PassaExtenso_38_13_5_30">PassaExtenso_38_13_5_30</definedName>
    <definedName name="PassaExtenso_38_13_6">PassaExtenso_38_13_6</definedName>
    <definedName name="PassaExtenso_38_13_6_1">PassaExtenso_38_13_6_1</definedName>
    <definedName name="PassaExtenso_38_13_6_30">PassaExtenso_38_13_6_30</definedName>
    <definedName name="PassaExtenso_38_13_7">PassaExtenso_38_13_7</definedName>
    <definedName name="PassaExtenso_38_13_7_1">PassaExtenso_38_13_7_1</definedName>
    <definedName name="PassaExtenso_38_13_7_30">PassaExtenso_38_13_7_30</definedName>
    <definedName name="PassaExtenso_38_13_8">PassaExtenso_38_13_8</definedName>
    <definedName name="PassaExtenso_38_13_8_1">PassaExtenso_38_13_8_1</definedName>
    <definedName name="PassaExtenso_38_13_8_30">PassaExtenso_38_13_8_30</definedName>
    <definedName name="PassaExtenso_38_13_9">PassaExtenso_38_13_9</definedName>
    <definedName name="PassaExtenso_38_13_9_1">PassaExtenso_38_13_9_1</definedName>
    <definedName name="PassaExtenso_38_13_9_30">PassaExtenso_38_13_9_30</definedName>
    <definedName name="PassaExtenso_38_19">PassaExtenso_38_19</definedName>
    <definedName name="PassaExtenso_38_19_10">PassaExtenso_38_19_10</definedName>
    <definedName name="PassaExtenso_38_19_11">PassaExtenso_38_19_11</definedName>
    <definedName name="PassaExtenso_38_19_11_30">PassaExtenso_38_19_11_30</definedName>
    <definedName name="PassaExtenso_38_19_27">PassaExtenso_38_19_27</definedName>
    <definedName name="PassaExtenso_38_19_27_30">PassaExtenso_38_19_27_30</definedName>
    <definedName name="PassaExtenso_38_19_28">PassaExtenso_38_19_28</definedName>
    <definedName name="PassaExtenso_38_19_29">PassaExtenso_38_19_29</definedName>
    <definedName name="PassaExtenso_38_19_30">PassaExtenso_38_19_30</definedName>
    <definedName name="PassaExtenso_38_19_8">PassaExtenso_38_19_8</definedName>
    <definedName name="PassaExtenso_38_19_8_1">PassaExtenso_38_19_8_1</definedName>
    <definedName name="PassaExtenso_38_19_8_30">PassaExtenso_38_19_8_30</definedName>
    <definedName name="PassaExtenso_38_19_9">PassaExtenso_38_19_9</definedName>
    <definedName name="PassaExtenso_38_19_9_30">PassaExtenso_38_19_9_30</definedName>
    <definedName name="PassaExtenso_38_2">PassaExtenso_38_2</definedName>
    <definedName name="PassaExtenso_38_2_10">PassaExtenso_38_2_10</definedName>
    <definedName name="PassaExtenso_38_2_11">PassaExtenso_38_2_11</definedName>
    <definedName name="PassaExtenso_38_2_11_30">PassaExtenso_38_2_11_30</definedName>
    <definedName name="PassaExtenso_38_2_27">PassaExtenso_38_2_27</definedName>
    <definedName name="PassaExtenso_38_2_27_30">PassaExtenso_38_2_27_30</definedName>
    <definedName name="PassaExtenso_38_2_28">PassaExtenso_38_2_28</definedName>
    <definedName name="PassaExtenso_38_2_29">PassaExtenso_38_2_29</definedName>
    <definedName name="PassaExtenso_38_2_30">PassaExtenso_38_2_30</definedName>
    <definedName name="PassaExtenso_38_2_8">PassaExtenso_38_2_8</definedName>
    <definedName name="PassaExtenso_38_2_8_1">PassaExtenso_38_2_8_1</definedName>
    <definedName name="PassaExtenso_38_2_8_30">PassaExtenso_38_2_8_30</definedName>
    <definedName name="PassaExtenso_38_2_9">PassaExtenso_38_2_9</definedName>
    <definedName name="PassaExtenso_38_2_9_30">PassaExtenso_38_2_9_30</definedName>
    <definedName name="PassaExtenso_38_27">PassaExtenso_38_27</definedName>
    <definedName name="PassaExtenso_38_27_30">PassaExtenso_38_27_30</definedName>
    <definedName name="PassaExtenso_38_28">PassaExtenso_38_28</definedName>
    <definedName name="PassaExtenso_38_29">PassaExtenso_38_29</definedName>
    <definedName name="PassaExtenso_38_3">PassaExtenso_38_3</definedName>
    <definedName name="PassaExtenso_38_3_1">PassaExtenso_38_3_1</definedName>
    <definedName name="PassaExtenso_38_3_1_1">NA()</definedName>
    <definedName name="PassaExtenso_38_3_1_30">PassaExtenso_38_3_1_30</definedName>
    <definedName name="PassaExtenso_38_3_10">PassaExtenso_38_3_10</definedName>
    <definedName name="PassaExtenso_38_3_11">PassaExtenso_38_3_11</definedName>
    <definedName name="PassaExtenso_38_3_11_30">PassaExtenso_38_3_11_30</definedName>
    <definedName name="PassaExtenso_38_3_27">PassaExtenso_38_3_27</definedName>
    <definedName name="PassaExtenso_38_3_27_30">PassaExtenso_38_3_27_30</definedName>
    <definedName name="PassaExtenso_38_3_28">PassaExtenso_38_3_28</definedName>
    <definedName name="PassaExtenso_38_3_29">PassaExtenso_38_3_29</definedName>
    <definedName name="PassaExtenso_38_3_30">PassaExtenso_38_3_30</definedName>
    <definedName name="PassaExtenso_38_3_8">PassaExtenso_38_3_8</definedName>
    <definedName name="PassaExtenso_38_3_8_1">PassaExtenso_38_3_8_1</definedName>
    <definedName name="PassaExtenso_38_3_8_30">PassaExtenso_38_3_8_30</definedName>
    <definedName name="PassaExtenso_38_3_9">PassaExtenso_38_3_9</definedName>
    <definedName name="PassaExtenso_38_3_9_30">PassaExtenso_38_3_9_30</definedName>
    <definedName name="PassaExtenso_38_30">PassaExtenso_38_30</definedName>
    <definedName name="PassaExtenso_38_4">PassaExtenso_38_4</definedName>
    <definedName name="PassaExtenso_38_4_1">PassaExtenso_38_4_1</definedName>
    <definedName name="PassaExtenso_38_4_1_1">NA()</definedName>
    <definedName name="PassaExtenso_38_4_1_30">PassaExtenso_38_4_1_30</definedName>
    <definedName name="PassaExtenso_38_4_10">PassaExtenso_38_4_10</definedName>
    <definedName name="PassaExtenso_38_4_10_1">PassaExtenso_38_4_10_1</definedName>
    <definedName name="PassaExtenso_38_4_10_30">PassaExtenso_38_4_10_30</definedName>
    <definedName name="PassaExtenso_38_4_11">PassaExtenso_38_4_11</definedName>
    <definedName name="PassaExtenso_38_4_11_1">PassaExtenso_38_4_11_1</definedName>
    <definedName name="PassaExtenso_38_4_11_30">PassaExtenso_38_4_11_30</definedName>
    <definedName name="PassaExtenso_38_4_12">PassaExtenso_38_4_12</definedName>
    <definedName name="PassaExtenso_38_4_12_30">PassaExtenso_38_4_12_30</definedName>
    <definedName name="PassaExtenso_38_4_19">PassaExtenso_38_4_19</definedName>
    <definedName name="PassaExtenso_38_4_19_10">PassaExtenso_38_4_19_10</definedName>
    <definedName name="PassaExtenso_38_4_19_11">PassaExtenso_38_4_19_11</definedName>
    <definedName name="PassaExtenso_38_4_19_11_30">PassaExtenso_38_4_19_11_30</definedName>
    <definedName name="PassaExtenso_38_4_19_27">PassaExtenso_38_4_19_27</definedName>
    <definedName name="PassaExtenso_38_4_19_27_30">PassaExtenso_38_4_19_27_30</definedName>
    <definedName name="PassaExtenso_38_4_19_28">PassaExtenso_38_4_19_28</definedName>
    <definedName name="PassaExtenso_38_4_19_29">PassaExtenso_38_4_19_29</definedName>
    <definedName name="PassaExtenso_38_4_19_30">PassaExtenso_38_4_19_30</definedName>
    <definedName name="PassaExtenso_38_4_19_8">PassaExtenso_38_4_19_8</definedName>
    <definedName name="PassaExtenso_38_4_19_8_1">PassaExtenso_38_4_19_8_1</definedName>
    <definedName name="PassaExtenso_38_4_19_8_30">PassaExtenso_38_4_19_8_30</definedName>
    <definedName name="PassaExtenso_38_4_19_9">PassaExtenso_38_4_19_9</definedName>
    <definedName name="PassaExtenso_38_4_19_9_30">PassaExtenso_38_4_19_9_30</definedName>
    <definedName name="PassaExtenso_38_4_27">PassaExtenso_38_4_27</definedName>
    <definedName name="PassaExtenso_38_4_27_30">PassaExtenso_38_4_27_30</definedName>
    <definedName name="PassaExtenso_38_4_28">PassaExtenso_38_4_28</definedName>
    <definedName name="PassaExtenso_38_4_29">PassaExtenso_38_4_29</definedName>
    <definedName name="PassaExtenso_38_4_3">PassaExtenso_38_4_3</definedName>
    <definedName name="PassaExtenso_38_4_3_1">PassaExtenso_38_4_3_1</definedName>
    <definedName name="PassaExtenso_38_4_3_30">PassaExtenso_38_4_3_30</definedName>
    <definedName name="PassaExtenso_38_4_30">PassaExtenso_38_4_30</definedName>
    <definedName name="PassaExtenso_38_4_4">PassaExtenso_38_4_4</definedName>
    <definedName name="PassaExtenso_38_4_4_1">PassaExtenso_38_4_4_1</definedName>
    <definedName name="PassaExtenso_38_4_4_30">PassaExtenso_38_4_4_30</definedName>
    <definedName name="PassaExtenso_38_4_5">PassaExtenso_38_4_5</definedName>
    <definedName name="PassaExtenso_38_4_5_1">PassaExtenso_38_4_5_1</definedName>
    <definedName name="PassaExtenso_38_4_5_30">PassaExtenso_38_4_5_30</definedName>
    <definedName name="PassaExtenso_38_4_6">PassaExtenso_38_4_6</definedName>
    <definedName name="PassaExtenso_38_4_6_1">PassaExtenso_38_4_6_1</definedName>
    <definedName name="PassaExtenso_38_4_6_30">PassaExtenso_38_4_6_30</definedName>
    <definedName name="PassaExtenso_38_4_7">PassaExtenso_38_4_7</definedName>
    <definedName name="PassaExtenso_38_4_7_1">PassaExtenso_38_4_7_1</definedName>
    <definedName name="PassaExtenso_38_4_7_30">PassaExtenso_38_4_7_30</definedName>
    <definedName name="PassaExtenso_38_4_8">PassaExtenso_38_4_8</definedName>
    <definedName name="PassaExtenso_38_4_8_1">PassaExtenso_38_4_8_1</definedName>
    <definedName name="PassaExtenso_38_4_8_30">PassaExtenso_38_4_8_30</definedName>
    <definedName name="PassaExtenso_38_4_9">PassaExtenso_38_4_9</definedName>
    <definedName name="PassaExtenso_38_4_9_1">PassaExtenso_38_4_9_1</definedName>
    <definedName name="PassaExtenso_38_4_9_30">PassaExtenso_38_4_9_30</definedName>
    <definedName name="PassaExtenso_38_5">PassaExtenso_38_5</definedName>
    <definedName name="PassaExtenso_38_5_1">PassaExtenso_38_5_1</definedName>
    <definedName name="PassaExtenso_38_5_30">PassaExtenso_38_5_30</definedName>
    <definedName name="PassaExtenso_38_6">PassaExtenso_38_6</definedName>
    <definedName name="PassaExtenso_38_6_1">PassaExtenso_38_6_1</definedName>
    <definedName name="PassaExtenso_38_6_30">PassaExtenso_38_6_30</definedName>
    <definedName name="PassaExtenso_38_7">PassaExtenso_38_7</definedName>
    <definedName name="PassaExtenso_38_7_1">PassaExtenso_38_7_1</definedName>
    <definedName name="PassaExtenso_38_7_1_1">NA()</definedName>
    <definedName name="PassaExtenso_38_7_1_30">PassaExtenso_38_7_1_30</definedName>
    <definedName name="PassaExtenso_38_7_10">PassaExtenso_38_7_10</definedName>
    <definedName name="PassaExtenso_38_7_11">PassaExtenso_38_7_11</definedName>
    <definedName name="PassaExtenso_38_7_11_30">PassaExtenso_38_7_11_30</definedName>
    <definedName name="PassaExtenso_38_7_27">PassaExtenso_38_7_27</definedName>
    <definedName name="PassaExtenso_38_7_27_30">PassaExtenso_38_7_27_30</definedName>
    <definedName name="PassaExtenso_38_7_28">PassaExtenso_38_7_28</definedName>
    <definedName name="PassaExtenso_38_7_29">PassaExtenso_38_7_29</definedName>
    <definedName name="PassaExtenso_38_7_30">PassaExtenso_38_7_30</definedName>
    <definedName name="PassaExtenso_38_7_8">PassaExtenso_38_7_8</definedName>
    <definedName name="PassaExtenso_38_7_8_1">PassaExtenso_38_7_8_1</definedName>
    <definedName name="PassaExtenso_38_7_8_30">PassaExtenso_38_7_8_30</definedName>
    <definedName name="PassaExtenso_38_7_9">PassaExtenso_38_7_9</definedName>
    <definedName name="PassaExtenso_38_7_9_30">PassaExtenso_38_7_9_30</definedName>
    <definedName name="PassaExtenso_38_8">PassaExtenso_38_8</definedName>
    <definedName name="PassaExtenso_38_8_1">PassaExtenso_38_8_1</definedName>
    <definedName name="PassaExtenso_38_8_30">PassaExtenso_38_8_30</definedName>
    <definedName name="PassaExtenso_38_9">PassaExtenso_38_9</definedName>
    <definedName name="PassaExtenso_38_9_1">PassaExtenso_38_9_1</definedName>
    <definedName name="PassaExtenso_38_9_30">PassaExtenso_38_9_30</definedName>
    <definedName name="PassaExtenso_4">PassaExtenso</definedName>
    <definedName name="PassaExtenso_4_1">NA()</definedName>
    <definedName name="PassaExtenso_5">PassaExtenso</definedName>
    <definedName name="PassaExtenso_5_1">NA()</definedName>
    <definedName name="PassaExtenso_6">PassaExtenso</definedName>
    <definedName name="PassaExtenso_6_1">NA()</definedName>
    <definedName name="PassaExtenso_7">PassaExtenso</definedName>
    <definedName name="PassaExtenso_7_1">NA()</definedName>
    <definedName name="PassaExtenso_8">PassaExtenso_8</definedName>
    <definedName name="PassaExtenso_8_1">PassaExtenso_8_1</definedName>
    <definedName name="PassaExtenso_8_30">PassaExtenso_8_30</definedName>
    <definedName name="PassaExtenso_9">"#NOME?"</definedName>
    <definedName name="PassaExtenso_9_1">PassaExtenso_9_1</definedName>
    <definedName name="PassaExtenso_9_30">PassaExtenso_9_30</definedName>
    <definedName name="PEÇA_6_X_3_MAD_LEI">#REF!</definedName>
    <definedName name="PEDRA_PRETA">'[1]Insumos'!$I$12</definedName>
    <definedName name="PEDREIRO">#REF!</definedName>
    <definedName name="PERNAMANCA">'[1]Insumos'!$I$71</definedName>
    <definedName name="PERNAMANCA_MAD_LEI">#REF!</definedName>
    <definedName name="PINTOR">#REF!</definedName>
    <definedName name="PO_QUIMICO_4KG">#REF!</definedName>
    <definedName name="PONTALETE">#REF!</definedName>
    <definedName name="ponte">{"total","SUM(total)","YNNNN",FALSE}</definedName>
    <definedName name="PREÇOS">"$#REF!.$A$5:$B$9"</definedName>
    <definedName name="PREÇOS_10">"$#REF!.$A$5:$B$9"</definedName>
    <definedName name="PREÇOS_10_1">"$#REF!.$A$5:$B$9"</definedName>
    <definedName name="PREÇOS_10_10">"$#REF!.$A$5:$B$9"</definedName>
    <definedName name="PREÇOS_10_11">"$#REF!.$A$5:$B$9"</definedName>
    <definedName name="PREÇOS_10_12">"$#REF!.$A$5:$B$9"</definedName>
    <definedName name="PREÇOS_10_29">"$#REF!.$A$5:$B$9"</definedName>
    <definedName name="PREÇOS_10_3">"$#REF!.$A$1:$B$4"</definedName>
    <definedName name="PREÇOS_10_3_1">"$#REF!.$A$1:$B$4"</definedName>
    <definedName name="PREÇOS_10_4">"$#REF!.$A$5:$B$9"</definedName>
    <definedName name="PREÇOS_10_4_1">"$#REF!.$A$5:$B$9"</definedName>
    <definedName name="PREÇOS_10_5">"$#REF!.$A$5:$B$9"</definedName>
    <definedName name="PREÇOS_10_5_1">"$#REF!.$A$5:$B$9"</definedName>
    <definedName name="PREÇOS_10_6">"$#REF!.$A$5:$B$9"</definedName>
    <definedName name="PREÇOS_10_6_1">"$#REF!.$A$5:$B$9"</definedName>
    <definedName name="PREÇOS_10_7">"$#REF!.$A$5:$B$9"</definedName>
    <definedName name="PREÇOS_10_7_1">"$#REF!.$A$5:$B$9"</definedName>
    <definedName name="PREÇOS_10_9">"$#REF!.$A$5:$B$9"</definedName>
    <definedName name="PREÇOS_11">"$#REF!.$A$5:$B$9"</definedName>
    <definedName name="PREÇOS_12">"$#REF!.$A$5:$B$9"</definedName>
    <definedName name="PREÇOS_17">"$#REF!.$A$5:$B$9"</definedName>
    <definedName name="PREÇOS_17_10">"$#REF!.$A$5:$B$9"</definedName>
    <definedName name="PREÇOS_17_11">"$#REF!.$A$5:$B$9"</definedName>
    <definedName name="PREÇOS_17_12">"$#REF!.$A$5:$B$9"</definedName>
    <definedName name="PREÇOS_17_29">"$#REF!.$A$5:$B$9"</definedName>
    <definedName name="PREÇOS_17_3">"$#REF!.$A$1:$B$4"</definedName>
    <definedName name="PREÇOS_17_3_1">"$#REF!.$A$1:$B$4"</definedName>
    <definedName name="PREÇOS_17_4">"$#REF!.$A$5:$B$9"</definedName>
    <definedName name="PREÇOS_17_4_1">"$#REF!.$A$5:$B$9"</definedName>
    <definedName name="PREÇOS_17_5">"$#REF!.$A$5:$B$9"</definedName>
    <definedName name="PREÇOS_17_5_1">"$#REF!.$A$5:$B$9"</definedName>
    <definedName name="PREÇOS_17_6">"$#REF!.$A$5:$B$9"</definedName>
    <definedName name="PREÇOS_17_6_1">"$#REF!.$A$5:$B$9"</definedName>
    <definedName name="PREÇOS_17_7">"$#REF!.$A$5:$B$9"</definedName>
    <definedName name="PREÇOS_17_7_1">"$#REF!.$A$5:$B$9"</definedName>
    <definedName name="PREÇOS_17_9">"$#REF!.$A$5:$B$9"</definedName>
    <definedName name="PREÇOS_29">"$#REF!.$A$5:$B$9"</definedName>
    <definedName name="PREÇOS_3">"$#REF!.$A$1:$B$4"</definedName>
    <definedName name="PREÇOS_3_1">"$#REF!.$A$1:$B$4"</definedName>
    <definedName name="PREÇOS_4">"$#REF!.$A$5:$B$9"</definedName>
    <definedName name="PREÇOS_4_1">"$#REF!.$A$5:$B$9"</definedName>
    <definedName name="PREÇOS_5">"$#REF!.$A$5:$B$9"</definedName>
    <definedName name="PREÇOS_5_1">"$#REF!.$A$5:$B$9"</definedName>
    <definedName name="PREÇOS_6">"$#REF!.$A$5:$B$9"</definedName>
    <definedName name="PREÇOS_6_1">"$#REF!.$A$5:$B$9"</definedName>
    <definedName name="PREÇOS_6_1_1">"$#REF!.$A$5:$B$9"</definedName>
    <definedName name="PREÇOS_6_10">"$#REF!.$A$5:$B$9"</definedName>
    <definedName name="PREÇOS_6_11">"$#REF!.$A$5:$B$9"</definedName>
    <definedName name="PREÇOS_6_12">"$#REF!.$A$5:$B$9"</definedName>
    <definedName name="PREÇOS_6_29">"$#REF!.$A$5:$B$9"</definedName>
    <definedName name="PREÇOS_6_3">"$#REF!.$A$1:$B$4"</definedName>
    <definedName name="PREÇOS_6_3_1">"$#REF!.$A$1:$B$4"</definedName>
    <definedName name="PREÇOS_6_4">"$#REF!.$A$5:$B$9"</definedName>
    <definedName name="PREÇOS_6_4_1">"$#REF!.$A$5:$B$9"</definedName>
    <definedName name="PREÇOS_6_5">"$#REF!.$A$5:$B$9"</definedName>
    <definedName name="PREÇOS_6_5_1">"$#REF!.$A$5:$B$9"</definedName>
    <definedName name="PREÇOS_6_6">"$#REF!.$A$5:$B$9"</definedName>
    <definedName name="PREÇOS_6_6_1">"$#REF!.$A$5:$B$9"</definedName>
    <definedName name="PREÇOS_6_7">"$#REF!.$A$5:$B$9"</definedName>
    <definedName name="PREÇOS_6_7_1">"$#REF!.$A$5:$B$9"</definedName>
    <definedName name="PREÇOS_6_9">"$#REF!.$A$5:$B$9"</definedName>
    <definedName name="PREÇOS_7">"$#REF!.$A$5:$B$9"</definedName>
    <definedName name="PREÇOS_7_1">"$#REF!.$A$5:$B$9"</definedName>
    <definedName name="PREÇOS_7_1_1">"$#REF!.$A$5:$B$9"</definedName>
    <definedName name="PREÇOS_7_10">"$#REF!.$A$5:$B$9"</definedName>
    <definedName name="PREÇOS_7_11">"$#REF!.$A$5:$B$9"</definedName>
    <definedName name="PREÇOS_7_12">"$#REF!.$A$5:$B$9"</definedName>
    <definedName name="PREÇOS_7_29">"$#REF!.$A$5:$B$9"</definedName>
    <definedName name="PREÇOS_7_3">"$#REF!.$A$1:$B$4"</definedName>
    <definedName name="PREÇOS_7_3_1">"$#REF!.$A$1:$B$4"</definedName>
    <definedName name="PREÇOS_7_4">"$#REF!.$A$5:$B$9"</definedName>
    <definedName name="PREÇOS_7_4_1">"$#REF!.$A$5:$B$9"</definedName>
    <definedName name="PREÇOS_7_5">"$#REF!.$A$5:$B$9"</definedName>
    <definedName name="PREÇOS_7_5_1">"$#REF!.$A$5:$B$9"</definedName>
    <definedName name="PREÇOS_7_6">"$#REF!.$A$5:$B$9"</definedName>
    <definedName name="PREÇOS_7_6_1">"$#REF!.$A$5:$B$9"</definedName>
    <definedName name="PREÇOS_7_7">"$#REF!.$A$5:$B$9"</definedName>
    <definedName name="PREÇOS_7_7_1">"$#REF!.$A$5:$B$9"</definedName>
    <definedName name="PREÇOS_7_9">"$#REF!.$A$5:$B$9"</definedName>
    <definedName name="PREÇOS_8">"$#REF!.$A$5:$B$9"</definedName>
    <definedName name="PREÇOS_8_10">"$#REF!.$A$5:$B$9"</definedName>
    <definedName name="PREÇOS_8_11">"$#REF!.$A$5:$B$9"</definedName>
    <definedName name="PREÇOS_8_12">"$#REF!.$A$5:$B$9"</definedName>
    <definedName name="PREÇOS_8_29">"$#REF!.$A$5:$B$9"</definedName>
    <definedName name="PREÇOS_8_3">"$#REF!.$A$1:$B$4"</definedName>
    <definedName name="PREÇOS_8_3_1">"$#REF!.$A$1:$B$4"</definedName>
    <definedName name="PREÇOS_8_4">"$#REF!.$A$5:$B$9"</definedName>
    <definedName name="PREÇOS_8_4_1">"$#REF!.$A$5:$B$9"</definedName>
    <definedName name="PREÇOS_8_5">"$#REF!.$A$5:$B$9"</definedName>
    <definedName name="PREÇOS_8_5_1">"$#REF!.$A$5:$B$9"</definedName>
    <definedName name="PREÇOS_8_6">"$#REF!.$A$5:$B$9"</definedName>
    <definedName name="PREÇOS_8_6_1">"$#REF!.$A$5:$B$9"</definedName>
    <definedName name="PREÇOS_8_7">"$#REF!.$A$5:$B$9"</definedName>
    <definedName name="PREÇOS_8_7_1">"$#REF!.$A$5:$B$9"</definedName>
    <definedName name="PREÇOS_8_9">"$#REF!.$A$5:$B$9"</definedName>
    <definedName name="PREÇOS_9">"$#REF!.$A$5:$B$9"</definedName>
    <definedName name="PREÇOS_9_1">"$#REF!.$A$5:$B$9"</definedName>
    <definedName name="PREÇOS_9_10">"$#REF!.$A$5:$B$9"</definedName>
    <definedName name="PREÇOS_9_11">"$#REF!.$A$5:$B$9"</definedName>
    <definedName name="PREÇOS_9_12">"$#REF!.$A$5:$B$9"</definedName>
    <definedName name="PREÇOS_9_29">"$#REF!.$A$5:$B$9"</definedName>
    <definedName name="PREÇOS_9_3">"$#REF!.$A$1:$B$4"</definedName>
    <definedName name="PREÇOS_9_3_1">"$#REF!.$A$1:$B$4"</definedName>
    <definedName name="PREÇOS_9_4">"$#REF!.$A$5:$B$9"</definedName>
    <definedName name="PREÇOS_9_4_1">"$#REF!.$A$5:$B$9"</definedName>
    <definedName name="PREÇOS_9_5">"$#REF!.$A$5:$B$9"</definedName>
    <definedName name="PREÇOS_9_5_1">"$#REF!.$A$5:$B$9"</definedName>
    <definedName name="PREÇOS_9_6">"$#REF!.$A$5:$B$9"</definedName>
    <definedName name="PREÇOS_9_6_1">"$#REF!.$A$5:$B$9"</definedName>
    <definedName name="PREÇOS_9_7">"$#REF!.$A$5:$B$9"</definedName>
    <definedName name="PREÇOS_9_7_1">"$#REF!.$A$5:$B$9"</definedName>
    <definedName name="PREÇOS_9_9">"$#REF!.$A$5:$B$9"</definedName>
    <definedName name="prego">#REF!</definedName>
    <definedName name="PREGO_1_X_16">#REF!</definedName>
    <definedName name="PREGO_2_12_X_12">#REF!</definedName>
    <definedName name="PREGO_2_12X10">#REF!</definedName>
    <definedName name="PREGO_2X11">#REF!</definedName>
    <definedName name="PREGO_2X12">#REF!</definedName>
    <definedName name="Print_Area_MI">"$#REF!.$A$13:$F$149"</definedName>
    <definedName name="Print_Area_MI_10">"$#REF!.$A$13:$F$122"</definedName>
    <definedName name="Print_Area_MI_11">"$#REF!.$A$13:$F$151"</definedName>
    <definedName name="Print_Area_MI_12">"$#REF!.$A$13:$F$122"</definedName>
    <definedName name="Print_Area_MI_19">"$#REF!.$A$12:$F$150"</definedName>
    <definedName name="Print_Area_MI_19_29">"$#REF!.$A$12:$F$121"</definedName>
    <definedName name="Print_Area_MI_21">"$#REF!.$A$13:$F$156"</definedName>
    <definedName name="Print_Area_MI_21_10">"$#REF!.$A$13:$F$129"</definedName>
    <definedName name="Print_Area_MI_21_11">"$#REF!.$A$13:$F$158"</definedName>
    <definedName name="Print_Area_MI_21_12">"$#REF!.$A$13:$F$129"</definedName>
    <definedName name="Print_Area_MI_21_19">"$#REF!.$A$12:$F$157"</definedName>
    <definedName name="Print_Area_MI_21_19_29">"$#REF!.$A$12:$F$128"</definedName>
    <definedName name="Print_Area_MI_21_29">"$#REF!.$A$13:$F$127"</definedName>
    <definedName name="Print_Area_MI_21_3">"$#REF!.$A$6:$G$177"</definedName>
    <definedName name="Print_Area_MI_21_3_1">"$#REF!.$A$6:$G$177"</definedName>
    <definedName name="Print_Area_MI_21_4">"$#REF!.$A$13:$F$158"</definedName>
    <definedName name="Print_Area_MI_21_4_1">"$#REF!.$A$13:$F$129"</definedName>
    <definedName name="Print_Area_MI_21_5">"$#REF!.$A$13:$F$158"</definedName>
    <definedName name="Print_Area_MI_21_5_1">"$#REF!.$A$13:$F$129"</definedName>
    <definedName name="Print_Area_MI_21_6">"$#REF!.$A$13:$F$158"</definedName>
    <definedName name="Print_Area_MI_21_6_1">"$#REF!.$A$13:$F$129"</definedName>
    <definedName name="Print_Area_MI_21_7">"$#REF!.$A$13:$F$158"</definedName>
    <definedName name="Print_Area_MI_21_7_1">"$#REF!.$A$13:$F$129"</definedName>
    <definedName name="Print_Area_MI_21_9">"$#REF!.$A$13:$F$158"</definedName>
    <definedName name="Print_Area_MI_29">"$#REF!.$A$13:$F$120"</definedName>
    <definedName name="Print_Area_MI_3">"$#REF!.$A$6:$G$170"</definedName>
    <definedName name="Print_Area_MI_3_1">"$#REF!.$A$6:$G$170"</definedName>
    <definedName name="Print_Area_MI_4">"$#REF!.$A$13:$F$151"</definedName>
    <definedName name="Print_Area_MI_4_1">"$#REF!.$A$13:$F$122"</definedName>
    <definedName name="Print_Area_MI_5">"$#REF!.$A$13:$F$151"</definedName>
    <definedName name="Print_Area_MI_5_1">"$#REF!.$A$13:$F$122"</definedName>
    <definedName name="Print_Area_MI_6">"$#REF!.$A$13:$F$151"</definedName>
    <definedName name="Print_Area_MI_6_1">"$#REF!.$A$13:$F$122"</definedName>
    <definedName name="Print_Area_MI_7">"$#REF!.$A$13:$F$151"</definedName>
    <definedName name="Print_Area_MI_7_1">"$#REF!.$A$13:$F$122"</definedName>
    <definedName name="Print_Area_MI_9">"$#REF!.$A$13:$F$151"</definedName>
    <definedName name="PRINT_TITLES_MI">"$#REF!.$A$5:$IS$12"</definedName>
    <definedName name="PRINT_TITLES_MI_10">"$#REF!.$A$5:$IS$12"</definedName>
    <definedName name="PRINT_TITLES_MI_11">"$#REF!.$A$5:$IS$12"</definedName>
    <definedName name="PRINT_TITLES_MI_12">"$#REF!.$A$5:$IS$12"</definedName>
    <definedName name="PRINT_TITLES_MI_19">"$#REF!.$A$5:$IS$11"</definedName>
    <definedName name="PRINT_TITLES_MI_19_29">"$#REF!.$A$5:$IS$11"</definedName>
    <definedName name="PRINT_TITLES_MI_29">"$#REF!.$A$5:$IS$12"</definedName>
    <definedName name="PRINT_TITLES_MI_3">"$#REF!.$A$1:$IV$5"</definedName>
    <definedName name="PRINT_TITLES_MI_3_1">"$#REF!.$A$1:$IV$5"</definedName>
    <definedName name="PRINT_TITLES_MI_4">"$#REF!.$A$5:$IS$12"</definedName>
    <definedName name="PRINT_TITLES_MI_4_1">"$#REF!.$A$5:$IS$12"</definedName>
    <definedName name="PRINT_TITLES_MI_5">"$#REF!.$A$5:$IS$12"</definedName>
    <definedName name="PRINT_TITLES_MI_5_1">"$#REF!.$A$5:$IS$12"</definedName>
    <definedName name="PRINT_TITLES_MI_6">"$#REF!.$A$5:$IS$12"</definedName>
    <definedName name="PRINT_TITLES_MI_6_1">"$#REF!.$A$5:$IS$12"</definedName>
    <definedName name="PRINT_TITLES_MI_7">"$#REF!.$A$5:$IS$12"</definedName>
    <definedName name="PRINT_TITLES_MI_7_1">"$#REF!.$A$5:$IS$12"</definedName>
    <definedName name="PRINT_TITLES_MI_9">"$#REF!.$A$5:$IS$12"</definedName>
    <definedName name="PROJETO">'[7]PROJETO'!$A:$XFD</definedName>
    <definedName name="PROJETO_10">'[7]PROJETO'!$A:$XFD</definedName>
    <definedName name="PROJETO_17">'[7]PROJETO'!$A:$XFD</definedName>
    <definedName name="PROJETO_6">'[7]PROJETO'!$A:$XFD</definedName>
    <definedName name="PROJETO_7">'[7]PROJETO'!$A:$XFD</definedName>
    <definedName name="PROJETO_8">'[7]PROJETO'!$A:$XFD</definedName>
    <definedName name="PROJETO_9">'[7]PROJETO'!$A:$XFD</definedName>
    <definedName name="QUANTIDADE">"$#REF!.$E$21:$E$429"</definedName>
    <definedName name="QUANTIDADE_10">"$#REF!.$E$21:$E$429"</definedName>
    <definedName name="QUANTIDADE_10_1">"$#REF!.$E$21:$E$400"</definedName>
    <definedName name="QUANTIDADE_10_10">"$#REF!.$E$21:$E$402"</definedName>
    <definedName name="QUANTIDADE_10_11">"$#REF!.$E$21:$E$431"</definedName>
    <definedName name="QUANTIDADE_10_12">"$#REF!.$E$21:$E$402"</definedName>
    <definedName name="QUANTIDADE_10_19">"$#REF!.$E$21:$E$430"</definedName>
    <definedName name="QUANTIDADE_10_19_29">"$#REF!.$E$21:$E$401"</definedName>
    <definedName name="QUANTIDADE_10_29">"$#REF!.$E$21:$E$402"</definedName>
    <definedName name="QUANTIDADE_10_3">"$#REF!.$E$12:$E$450"</definedName>
    <definedName name="QUANTIDADE_10_3_1">"$#REF!.$E$12:$E$450"</definedName>
    <definedName name="QUANTIDADE_10_4">"$#REF!.$E$21:$E$431"</definedName>
    <definedName name="QUANTIDADE_10_4_1">"$#REF!.$E$21:$E$402"</definedName>
    <definedName name="QUANTIDADE_10_5">"$#REF!.$E$21:$E$431"</definedName>
    <definedName name="QUANTIDADE_10_5_1">"$#REF!.$E$21:$E$402"</definedName>
    <definedName name="QUANTIDADE_10_6">"$#REF!.$E$21:$E$431"</definedName>
    <definedName name="QUANTIDADE_10_6_1">"$#REF!.$E$21:$E$402"</definedName>
    <definedName name="QUANTIDADE_10_7">"$#REF!.$E$21:$E$431"</definedName>
    <definedName name="QUANTIDADE_10_7_1">"$#REF!.$E$21:$E$402"</definedName>
    <definedName name="QUANTIDADE_10_9">"$#REF!.$E$21:$E$431"</definedName>
    <definedName name="QUANTIDADE_11">"$#REF!.$E$21:$E$431"</definedName>
    <definedName name="QUANTIDADE_12">"$#REF!.$E$21:$E$402"</definedName>
    <definedName name="QUANTIDADE_17">"$#REF!.$E$21:$E$429"</definedName>
    <definedName name="QUANTIDADE_17_10">"$#REF!.$E$21:$E$402"</definedName>
    <definedName name="QUANTIDADE_17_11">"$#REF!.$E$21:$E$431"</definedName>
    <definedName name="QUANTIDADE_17_12">"$#REF!.$E$21:$E$402"</definedName>
    <definedName name="QUANTIDADE_17_19">"$#REF!.$E$21:$E$430"</definedName>
    <definedName name="QUANTIDADE_17_19_29">"$#REF!.$E$21:$E$401"</definedName>
    <definedName name="QUANTIDADE_17_29">"$#REF!.$E$21:$E$400"</definedName>
    <definedName name="QUANTIDADE_17_3">"$#REF!.$E$12:$E$450"</definedName>
    <definedName name="QUANTIDADE_17_3_1">"$#REF!.$E$12:$E$450"</definedName>
    <definedName name="QUANTIDADE_17_4">"$#REF!.$E$21:$E$431"</definedName>
    <definedName name="QUANTIDADE_17_4_1">"$#REF!.$E$21:$E$402"</definedName>
    <definedName name="QUANTIDADE_17_5">"$#REF!.$E$21:$E$431"</definedName>
    <definedName name="QUANTIDADE_17_5_1">"$#REF!.$E$21:$E$402"</definedName>
    <definedName name="QUANTIDADE_17_6">"$#REF!.$E$21:$E$431"</definedName>
    <definedName name="QUANTIDADE_17_6_1">"$#REF!.$E$21:$E$402"</definedName>
    <definedName name="QUANTIDADE_17_7">"$#REF!.$E$21:$E$431"</definedName>
    <definedName name="QUANTIDADE_17_7_1">"$#REF!.$E$21:$E$402"</definedName>
    <definedName name="QUANTIDADE_17_9">"$#REF!.$E$21:$E$431"</definedName>
    <definedName name="QUANTIDADE_19">"$#REF!.$E$21:$E$430"</definedName>
    <definedName name="QUANTIDADE_19_29">"$#REF!.$E$21:$E$401"</definedName>
    <definedName name="QUANTIDADE_29">"$#REF!.$E$21:$E$400"</definedName>
    <definedName name="QUANTIDADE_3">"$#REF!.$E$12:$E$450"</definedName>
    <definedName name="QUANTIDADE_3_1">"$#REF!.$E$12:$E$450"</definedName>
    <definedName name="QUANTIDADE_4">"$#REF!.$E$21:$E$431"</definedName>
    <definedName name="QUANTIDADE_4_1">"$#REF!.$E$21:$E$402"</definedName>
    <definedName name="QUANTIDADE_5">"$#REF!.$E$21:$E$431"</definedName>
    <definedName name="QUANTIDADE_5_1">"$#REF!.$E$21:$E$402"</definedName>
    <definedName name="QUANTIDADE_6">"$#REF!.$E$21:$E$431"</definedName>
    <definedName name="QUANTIDADE_6_1">"$#REF!.$E$21:$E$429"</definedName>
    <definedName name="QUANTIDADE_6_1_1">"$#REF!.$E$21:$E$400"</definedName>
    <definedName name="QUANTIDADE_6_10">"$#REF!.$E$21:$E$402"</definedName>
    <definedName name="QUANTIDADE_6_11">"$#REF!.$E$21:$E$431"</definedName>
    <definedName name="QUANTIDADE_6_12">"$#REF!.$E$21:$E$402"</definedName>
    <definedName name="QUANTIDADE_6_19">"$#REF!.$E$21:$E$430"</definedName>
    <definedName name="QUANTIDADE_6_19_29">"$#REF!.$E$21:$E$401"</definedName>
    <definedName name="QUANTIDADE_6_29">"$#REF!.$E$21:$E$402"</definedName>
    <definedName name="QUANTIDADE_6_3">"$#REF!.$E$12:$E$450"</definedName>
    <definedName name="QUANTIDADE_6_3_1">"$#REF!.$E$12:$E$450"</definedName>
    <definedName name="QUANTIDADE_6_4">"$#REF!.$E$21:$E$431"</definedName>
    <definedName name="QUANTIDADE_6_4_1">"$#REF!.$E$21:$E$402"</definedName>
    <definedName name="QUANTIDADE_6_5">"$#REF!.$E$21:$E$431"</definedName>
    <definedName name="QUANTIDADE_6_5_1">"$#REF!.$E$21:$E$402"</definedName>
    <definedName name="QUANTIDADE_6_6">"$#REF!.$E$21:$E$431"</definedName>
    <definedName name="QUANTIDADE_6_6_1">"$#REF!.$E$21:$E$402"</definedName>
    <definedName name="QUANTIDADE_6_7">"$#REF!.$E$21:$E$431"</definedName>
    <definedName name="QUANTIDADE_6_7_1">"$#REF!.$E$21:$E$402"</definedName>
    <definedName name="QUANTIDADE_6_9">"$#REF!.$E$21:$E$431"</definedName>
    <definedName name="QUANTIDADE_7">"$#REF!.$E$21:$E$431"</definedName>
    <definedName name="QUANTIDADE_7_1">"$#REF!.$E$21:$E$429"</definedName>
    <definedName name="QUANTIDADE_7_1_1">"$#REF!.$E$21:$E$400"</definedName>
    <definedName name="QUANTIDADE_7_10">"$#REF!.$E$21:$E$402"</definedName>
    <definedName name="QUANTIDADE_7_11">"$#REF!.$E$21:$E$431"</definedName>
    <definedName name="QUANTIDADE_7_12">"$#REF!.$E$21:$E$402"</definedName>
    <definedName name="QUANTIDADE_7_19">"$#REF!.$E$21:$E$430"</definedName>
    <definedName name="QUANTIDADE_7_19_29">"$#REF!.$E$21:$E$401"</definedName>
    <definedName name="QUANTIDADE_7_29">"$#REF!.$E$21:$E$402"</definedName>
    <definedName name="QUANTIDADE_7_3">"$#REF!.$E$12:$E$450"</definedName>
    <definedName name="QUANTIDADE_7_3_1">"$#REF!.$E$12:$E$450"</definedName>
    <definedName name="QUANTIDADE_7_4">"$#REF!.$E$21:$E$431"</definedName>
    <definedName name="QUANTIDADE_7_4_1">"$#REF!.$E$21:$E$402"</definedName>
    <definedName name="QUANTIDADE_7_5">"$#REF!.$E$21:$E$431"</definedName>
    <definedName name="QUANTIDADE_7_5_1">"$#REF!.$E$21:$E$402"</definedName>
    <definedName name="QUANTIDADE_7_6">"$#REF!.$E$21:$E$431"</definedName>
    <definedName name="QUANTIDADE_7_6_1">"$#REF!.$E$21:$E$402"</definedName>
    <definedName name="QUANTIDADE_7_7">"$#REF!.$E$21:$E$431"</definedName>
    <definedName name="QUANTIDADE_7_7_1">"$#REF!.$E$21:$E$402"</definedName>
    <definedName name="QUANTIDADE_7_9">"$#REF!.$E$21:$E$431"</definedName>
    <definedName name="QUANTIDADE_8">"$#REF!.$E$21:$E$429"</definedName>
    <definedName name="QUANTIDADE_8_10">"$#REF!.$E$21:$E$402"</definedName>
    <definedName name="QUANTIDADE_8_11">"$#REF!.$E$21:$E$431"</definedName>
    <definedName name="QUANTIDADE_8_12">"$#REF!.$E$21:$E$402"</definedName>
    <definedName name="QUANTIDADE_8_19">"$#REF!.$E$21:$E$430"</definedName>
    <definedName name="QUANTIDADE_8_19_29">"$#REF!.$E$21:$E$401"</definedName>
    <definedName name="QUANTIDADE_8_29">"$#REF!.$E$21:$E$400"</definedName>
    <definedName name="QUANTIDADE_8_3">"$#REF!.$E$12:$E$450"</definedName>
    <definedName name="QUANTIDADE_8_3_1">"$#REF!.$E$12:$E$450"</definedName>
    <definedName name="QUANTIDADE_8_4">"$#REF!.$E$21:$E$431"</definedName>
    <definedName name="QUANTIDADE_8_4_1">"$#REF!.$E$21:$E$402"</definedName>
    <definedName name="QUANTIDADE_8_5">"$#REF!.$E$21:$E$431"</definedName>
    <definedName name="QUANTIDADE_8_5_1">"$#REF!.$E$21:$E$402"</definedName>
    <definedName name="QUANTIDADE_8_6">"$#REF!.$E$21:$E$431"</definedName>
    <definedName name="QUANTIDADE_8_6_1">"$#REF!.$E$21:$E$402"</definedName>
    <definedName name="QUANTIDADE_8_7">"$#REF!.$E$21:$E$431"</definedName>
    <definedName name="QUANTIDADE_8_7_1">"$#REF!.$E$21:$E$402"</definedName>
    <definedName name="QUANTIDADE_8_9">"$#REF!.$E$21:$E$431"</definedName>
    <definedName name="QUANTIDADE_9">"$#REF!.$E$21:$E$431"</definedName>
    <definedName name="QUANTIDADE_9_1">"$#REF!.$E$21:$E$429"</definedName>
    <definedName name="QUANTIDADE_9_10">"$#REF!.$E$21:$E$402"</definedName>
    <definedName name="QUANTIDADE_9_11">"$#REF!.$E$21:$E$431"</definedName>
    <definedName name="QUANTIDADE_9_12">"$#REF!.$E$21:$E$402"</definedName>
    <definedName name="QUANTIDADE_9_19">"$#REF!.$E$21:$E$430"</definedName>
    <definedName name="QUANTIDADE_9_19_29">"$#REF!.$E$21:$E$401"</definedName>
    <definedName name="QUANTIDADE_9_29">"$#REF!.$E$21:$E$400"</definedName>
    <definedName name="QUANTIDADE_9_3">"$#REF!.$E$12:$E$450"</definedName>
    <definedName name="QUANTIDADE_9_3_1">"$#REF!.$E$12:$E$450"</definedName>
    <definedName name="QUANTIDADE_9_4">"$#REF!.$E$21:$E$431"</definedName>
    <definedName name="QUANTIDADE_9_4_1">"$#REF!.$E$21:$E$402"</definedName>
    <definedName name="QUANTIDADE_9_5">"$#REF!.$E$21:$E$431"</definedName>
    <definedName name="QUANTIDADE_9_5_1">"$#REF!.$E$21:$E$402"</definedName>
    <definedName name="QUANTIDADE_9_6">"$#REF!.$E$21:$E$431"</definedName>
    <definedName name="QUANTIDADE_9_6_1">"$#REF!.$E$21:$E$402"</definedName>
    <definedName name="QUANTIDADE_9_7">"$#REF!.$E$21:$E$431"</definedName>
    <definedName name="QUANTIDADE_9_7_1">"$#REF!.$E$21:$E$402"</definedName>
    <definedName name="QUANTIDADE_9_9">"$#REF!.$E$21:$E$431"</definedName>
    <definedName name="REFERENTE">#REF!</definedName>
    <definedName name="REGUA_DUZIA">'[1]Insumos'!$I$61</definedName>
    <definedName name="REJUNTE">#REF!</definedName>
    <definedName name="RIPAO">'[1]Insumos'!$I$61</definedName>
    <definedName name="RIPÃO">#REF!</definedName>
    <definedName name="RIPÃO_COMUM">'[1]Insumos'!$I$61</definedName>
    <definedName name="RIPÃO_MAD_LEI">#REF!</definedName>
    <definedName name="RODAPE_CINZA_CORUMBA">#REF!</definedName>
    <definedName name="SARRAFO">#REF!</definedName>
    <definedName name="SEIXO">#REF!</definedName>
    <definedName name="SET">'[4]Comp'!$E$361:$E$428</definedName>
    <definedName name="SIFÃO_CROMADO">#REF!</definedName>
    <definedName name="SOLEIRA_CINZA_CORUMBA">#REF!</definedName>
    <definedName name="SOLU_LIMPADORA">#REF!</definedName>
    <definedName name="TABUA">#REF!</definedName>
    <definedName name="TABUA.METRO">#REF!</definedName>
    <definedName name="TABUA_DUZIA">'[1]Insumos'!$I$70</definedName>
    <definedName name="TÁBUA_MAD_FORTE">#REF!</definedName>
    <definedName name="TARUGO">#REF!</definedName>
    <definedName name="TELHA_FIBROCIMENTO_6MM">#REF!</definedName>
    <definedName name="TELHA_FRIBOCIMENTO_4MM">#REF!</definedName>
    <definedName name="TELHA_PLAN">#REF!</definedName>
    <definedName name="TELHACRYL">#REF!</definedName>
    <definedName name="TIJOLO_10X20X20">'[1]Insumos'!$I$28</definedName>
    <definedName name="TIJOLO_6_FUROS">'[1]Insumos'!$I$28</definedName>
    <definedName name="TINTA_ACRILICA">#REF!</definedName>
    <definedName name="TINTA_ESMALTE">#REF!</definedName>
    <definedName name="TINTA_NOVACOR">#REF!</definedName>
    <definedName name="TINTA_OLEO">'[1]Insumos'!$I$366</definedName>
    <definedName name="TINTA_PVA">'[1]Insumos'!$I$365</definedName>
    <definedName name="total">"$#REF!.$C$5:$F$178"</definedName>
    <definedName name="total_10">"$#REF!.$C$5:$F$151"</definedName>
    <definedName name="total_11">"$#REF!.$C$5:$F$180"</definedName>
    <definedName name="total_12">"$#REF!.$C$5:$F$151"</definedName>
    <definedName name="total_19">"$#REF!.$C$5:$F$179"</definedName>
    <definedName name="total_19_29">"$#REF!.$C$5:$F$150"</definedName>
    <definedName name="total_29">"$#REF!.$C$5:$F$149"</definedName>
    <definedName name="total_3">"$#REF!.$C$1:$G$199"</definedName>
    <definedName name="total_3_1">"$#REF!.$C$1:$G$199"</definedName>
    <definedName name="total_4">"$#REF!.$C$5:$F$180"</definedName>
    <definedName name="total_4_1">"$#REF!.$C$5:$F$151"</definedName>
    <definedName name="total_5">"$#REF!.$C$5:$F$180"</definedName>
    <definedName name="total_5_1">"$#REF!.$C$5:$F$151"</definedName>
    <definedName name="total_6">"$#REF!.$C$5:$F$180"</definedName>
    <definedName name="total_6_1">"$#REF!.$C$5:$F$151"</definedName>
    <definedName name="total_7">"$#REF!.$C$5:$F$180"</definedName>
    <definedName name="total_7_1">"$#REF!.$C$5:$F$151"</definedName>
    <definedName name="total_9">"$#REF!.$C$5:$F$180"</definedName>
    <definedName name="TOTAL_ADMINISTRATIVO">#REF!</definedName>
    <definedName name="TOTAL_AULA">#REF!</definedName>
    <definedName name="TOTAL_EXTERNA">#REF!</definedName>
    <definedName name="TOTAL_QUADRA">#REF!</definedName>
    <definedName name="TOTAL_VESTIÁRIO">#REF!</definedName>
    <definedName name="value_def_array">{"total","SUM(total)","YNNNN",FALSE}</definedName>
    <definedName name="VEDA_ROSCA">#REF!</definedName>
    <definedName name="VERNIZ_POLIURETANO">#REF!</definedName>
    <definedName name="ZARCAO">#REF!</definedName>
  </definedNames>
  <calcPr fullCalcOnLoad="1"/>
</workbook>
</file>

<file path=xl/sharedStrings.xml><?xml version="1.0" encoding="utf-8"?>
<sst xmlns="http://schemas.openxmlformats.org/spreadsheetml/2006/main" count="633" uniqueCount="180">
  <si>
    <t>m²</t>
  </si>
  <si>
    <t>m³</t>
  </si>
  <si>
    <t>Obra:</t>
  </si>
  <si>
    <t>m</t>
  </si>
  <si>
    <t>und</t>
  </si>
  <si>
    <t>Kg</t>
  </si>
  <si>
    <t>Local:</t>
  </si>
  <si>
    <t>kg</t>
  </si>
  <si>
    <t>Und</t>
  </si>
  <si>
    <t>Item</t>
  </si>
  <si>
    <t>Descrição dos Serviços</t>
  </si>
  <si>
    <t>Qtd</t>
  </si>
  <si>
    <t>Valor Unit.</t>
  </si>
  <si>
    <t>Valor Total</t>
  </si>
  <si>
    <t>1.0</t>
  </si>
  <si>
    <t>1.1</t>
  </si>
  <si>
    <t>1.2</t>
  </si>
  <si>
    <t>1.3</t>
  </si>
  <si>
    <t>Instalação do Canteiro - Barracão da obra</t>
  </si>
  <si>
    <t>Placa da Obra (Padrão SETRAN)</t>
  </si>
  <si>
    <t>2.0</t>
  </si>
  <si>
    <t>Reforma da Ponte sobre o Ig. Do Km 25 - PA254</t>
  </si>
  <si>
    <t>2.1</t>
  </si>
  <si>
    <t>Placa de Advertencia (Padrão SETRAN)</t>
  </si>
  <si>
    <t>2.2</t>
  </si>
  <si>
    <t>2.3</t>
  </si>
  <si>
    <t>2.4</t>
  </si>
  <si>
    <t>2.5</t>
  </si>
  <si>
    <t>Roçagem de 50 m p/ cada lado e limpeza do canal</t>
  </si>
  <si>
    <t>Serviços de Infra Estrutura</t>
  </si>
  <si>
    <t>Fornecimento transporte e colocação de ferragens</t>
  </si>
  <si>
    <t>Serviços de Mesoestrutura</t>
  </si>
  <si>
    <t>Fornecimento, transporte e colocação de balancins</t>
  </si>
  <si>
    <t>SECRETARIA DE ESTADO DE TRANSPORTE - SETRAN-PA
DIRETORIA TÉCNICA DE TRANSPORTES - DIRTEC</t>
  </si>
  <si>
    <t>Fornecimento, transporte e colocação de longarinas</t>
  </si>
  <si>
    <t>Serviços de Superestrutura</t>
  </si>
  <si>
    <t xml:space="preserve">Fornecimento, Transporte e Colocação de Pranchetas do Tabuleiro </t>
  </si>
  <si>
    <t>Serviços de Sinalização</t>
  </si>
  <si>
    <t>Fornecimento, transporte e colocação de deslizantes</t>
  </si>
  <si>
    <t>Fornecimento, transporte e colocação de guarda rodas</t>
  </si>
  <si>
    <t>Fornecimento, transporte e colocação de quebra-molas</t>
  </si>
  <si>
    <t>Fornecimento, transporte e colocação de guarda-corpo</t>
  </si>
  <si>
    <t>Pintura de sinalização no GC e GR frontal</t>
  </si>
  <si>
    <t>3.0</t>
  </si>
  <si>
    <t>3.1</t>
  </si>
  <si>
    <t>3.2</t>
  </si>
  <si>
    <t>3.3</t>
  </si>
  <si>
    <t>3.4</t>
  </si>
  <si>
    <t>Reforma da Ponte sobre o Ig. Do Km 23 - PA254</t>
  </si>
  <si>
    <t>3.5</t>
  </si>
  <si>
    <t>Fornecimento, Transporte e Colocação de Transversinas em Madeira de Lei</t>
  </si>
  <si>
    <t>Reforma da Ponte sobre o Ig. Da Mingota</t>
  </si>
  <si>
    <t>1.4</t>
  </si>
  <si>
    <t>1.5</t>
  </si>
  <si>
    <t>Serviços preliminares</t>
  </si>
  <si>
    <t>MOBILIZAÇÃO E DESMOBILIZAÇÃO DE EQUIPAMENTOS E PESSOAL</t>
  </si>
  <si>
    <t>DISTÂNCIA:</t>
  </si>
  <si>
    <t xml:space="preserve"> Km</t>
  </si>
  <si>
    <t>DATA:</t>
  </si>
  <si>
    <t>MÁQUINAS/EQUIPAMENTOS</t>
  </si>
  <si>
    <t>Origem</t>
  </si>
  <si>
    <t>Destino</t>
  </si>
  <si>
    <t>Distância (Km)</t>
  </si>
  <si>
    <t>Tempo de Viagem (horas)</t>
  </si>
  <si>
    <t>Quant. de Equip.</t>
  </si>
  <si>
    <t>Preço Transporte</t>
  </si>
  <si>
    <t>Preço Total</t>
  </si>
  <si>
    <t>Fonte de Preço</t>
  </si>
  <si>
    <t>Fluvial</t>
  </si>
  <si>
    <t>Equipamentos de Grande Porte</t>
  </si>
  <si>
    <t>Subtotal (Equip. de Grande porte)</t>
  </si>
  <si>
    <t>MÃO DE OBRA</t>
  </si>
  <si>
    <t>Quant. M.O.</t>
  </si>
  <si>
    <t>Mobilização e Desmobilização de Pessoal</t>
  </si>
  <si>
    <t>Engenheiro Civil</t>
  </si>
  <si>
    <t>Operador de Bate-estaca</t>
  </si>
  <si>
    <t>Carpinteiro</t>
  </si>
  <si>
    <t>Serventes</t>
  </si>
  <si>
    <t>Subtotal (Pessoal)</t>
  </si>
  <si>
    <t>Distância</t>
  </si>
  <si>
    <t>Equipamentos Leves, Ferramentas e Veículos</t>
  </si>
  <si>
    <t>Caminhão Carroceria : Mercedes Benz : L 1620/51 - c/ guindauto 6 t x m (150kw)</t>
  </si>
  <si>
    <t>Veículo Leve : Chevrolet : S10 - pick up (4X4) (97kw)</t>
  </si>
  <si>
    <t>Caminhão Carroceria : Mercedes Benz : 2726 - de madeira 15t (180Kw)</t>
  </si>
  <si>
    <t>TOTAL MOBILIZAÇÃO + DESMOBILIZAÇÃO</t>
  </si>
  <si>
    <t>BDI DE 30%</t>
  </si>
  <si>
    <t>TOTAL MOBILIZAÇÃO E DESMOBILIZAÇÃO + BDI DE 30,00 %</t>
  </si>
  <si>
    <t>ALENQUER</t>
  </si>
  <si>
    <t>PA 254</t>
  </si>
  <si>
    <t>Bate-Estacas : Magam : IM-750 PM - de gravidade p/ 600 a 800 kg (10Kw)</t>
  </si>
  <si>
    <t>Apollo</t>
  </si>
  <si>
    <t>Encarregado de Ponte</t>
  </si>
  <si>
    <t>TRECHO: PA-254 RIO MAICURU/PLACAS - 10º NR.</t>
  </si>
  <si>
    <t>Terrrest.</t>
  </si>
  <si>
    <t>SECRETARIA DE ESTADO DE TRANSPORTE - SETRAN-PA
DIRETORIA TÉCNICA DE TRASNPORTES - DIRTEC</t>
  </si>
  <si>
    <t>Desvio Provisório - "Pontilhão"</t>
  </si>
  <si>
    <t>Aterro nos encontros dos desvios</t>
  </si>
  <si>
    <t>SECRETARIA DE ESTADO DE TRANSPORTE - SETRAN-PA
DIRETORIA TÉCNICA TERRESTRES - DIRTEC</t>
  </si>
  <si>
    <t>CRONOGRAMA FÍSICO FINANCEIRO</t>
  </si>
  <si>
    <t>ITEM</t>
  </si>
  <si>
    <t>SERVIÇO</t>
  </si>
  <si>
    <t>VALOR DO SERVIÇO</t>
  </si>
  <si>
    <t>%</t>
  </si>
  <si>
    <t>MÊS</t>
  </si>
  <si>
    <t>1º</t>
  </si>
  <si>
    <t>2º</t>
  </si>
  <si>
    <t>TOTAL</t>
  </si>
  <si>
    <t>% NO PARÍODO</t>
  </si>
  <si>
    <t>VALOR ACUMULADO</t>
  </si>
  <si>
    <t>% ACUMULADA</t>
  </si>
  <si>
    <t>OBRA: REFORMA DE PONTE DE MADEIRA SOBRE IG. DO KM23 (25,00m X 4,20m X 5,50m)</t>
  </si>
  <si>
    <t>OBRA: REFORMA DE PONTE DE MADEIRA SOBRE IG. DA MINGOTA (18,00m X 4,20m X 3,50m)</t>
  </si>
  <si>
    <t>OBRA: REFORMA DE 3 PONTES DE MADEIRA - PONTE DO IG. DO KM25 (15,00m X 4,20m X 5,50m), PONTE DO IG. DO KM23 (25,00m X 4,20m X 5,50m) E IG. DA MINGOTA (18,00m X 4,20m X 3,50m).</t>
  </si>
  <si>
    <t>LOCAL: TRECHO PA-254 RIO MAICURU/PLACAS - 10º NR.</t>
  </si>
  <si>
    <t>DATA: FEVEREIRO/2017</t>
  </si>
  <si>
    <t>OBRA: Execução da Ponte sobre o Ig. Do Km 25 (Tracuá) - 15,00m x 4,20m x 5,50m</t>
  </si>
  <si>
    <t>Fornecimento, Transporte e Colocação de Linha D'àgua</t>
  </si>
  <si>
    <t>Fornecimento, Transporte e Colocação de contraventameto</t>
  </si>
  <si>
    <t>Fornecimento, Transporte e Colocação de escora da ala</t>
  </si>
  <si>
    <t xml:space="preserve">Fornecimento, Transporte e Colocação de Pranchetas das Cortinas e Alas </t>
  </si>
  <si>
    <t>Fornecimento, transporte e colocação de ferragens</t>
  </si>
  <si>
    <t>1.6</t>
  </si>
  <si>
    <t>1.7</t>
  </si>
  <si>
    <t>2.6</t>
  </si>
  <si>
    <t>2.7</t>
  </si>
  <si>
    <t>4.0</t>
  </si>
  <si>
    <t>4.1</t>
  </si>
  <si>
    <t>4.2</t>
  </si>
  <si>
    <t>4.3</t>
  </si>
  <si>
    <t>4.4</t>
  </si>
  <si>
    <t>4.5</t>
  </si>
  <si>
    <t>4.6</t>
  </si>
  <si>
    <t>5.0</t>
  </si>
  <si>
    <t>5.1</t>
  </si>
  <si>
    <t>5.2</t>
  </si>
  <si>
    <t>Mobilização de Pessoal e Equipamentos</t>
  </si>
  <si>
    <t>Serviços Finais</t>
  </si>
  <si>
    <t>5.3</t>
  </si>
  <si>
    <t>Desmobilização de Pessoal e Equipamentos</t>
  </si>
  <si>
    <t>VALOR / M =</t>
  </si>
  <si>
    <t>Fornecimento e implantação de placa de sinalização totalmente refletiva</t>
  </si>
  <si>
    <t>S14628</t>
  </si>
  <si>
    <t>CÓD. ATU. APOLLO</t>
  </si>
  <si>
    <t>S14627</t>
  </si>
  <si>
    <t>S14629</t>
  </si>
  <si>
    <t>S14630</t>
  </si>
  <si>
    <t>Fornecimento, Transporte e Colocação de Estacas de Madeira de Lei - Tabuleiro</t>
  </si>
  <si>
    <t>Fornecimento, Transporte e Colocação de Estacas de Madeira de Lei - Alas</t>
  </si>
  <si>
    <t>S14631</t>
  </si>
  <si>
    <t>S14632</t>
  </si>
  <si>
    <t>S14633</t>
  </si>
  <si>
    <t>S14634</t>
  </si>
  <si>
    <t>S14635</t>
  </si>
  <si>
    <t>S14636</t>
  </si>
  <si>
    <t>S14637</t>
  </si>
  <si>
    <t>S14638</t>
  </si>
  <si>
    <t>S14639</t>
  </si>
  <si>
    <t>VOLUME TOTAL DE MADEIRA (m³) =</t>
  </si>
  <si>
    <t>VOLUME DE MADEIRA (m³) / METRO LINEAR DE PONTE =</t>
  </si>
  <si>
    <t>S14640</t>
  </si>
  <si>
    <t>ORÇAMENTO ANTERIOR</t>
  </si>
  <si>
    <t>ORÇAMENTO COMPARATIVO</t>
  </si>
  <si>
    <t>PONTE DE MADEIRA (10,00m x 4,20m x 3,00m)</t>
  </si>
  <si>
    <t>Valor Total (ANTERIOR)</t>
  </si>
  <si>
    <t>Valor Total (ATUAL)</t>
  </si>
  <si>
    <t>Valor Unit. (ANTERIOR)</t>
  </si>
  <si>
    <t>Valor Unit. (ATUAL)</t>
  </si>
  <si>
    <t>em R$</t>
  </si>
  <si>
    <t>Diferenças (Atual - Anterior)</t>
  </si>
  <si>
    <t>acréscimo em %</t>
  </si>
  <si>
    <t>VALORES TOTAIS</t>
  </si>
  <si>
    <t>VALORS UNITÁRIOS</t>
  </si>
  <si>
    <t>S14492</t>
  </si>
  <si>
    <t>S14399</t>
  </si>
  <si>
    <t>S5334</t>
  </si>
  <si>
    <t>1.8</t>
  </si>
  <si>
    <t>Desmonte de Ponte Pré Existênte</t>
  </si>
  <si>
    <t>ORÇAMENTO</t>
  </si>
  <si>
    <t>Projeto Executuvo Estrutural de Ponte de Madeira</t>
  </si>
  <si>
    <t>PREFEITURA MUNICIPAL DE PLACAS
SETOR DE ENGENHARIA CIVIL</t>
  </si>
</sst>
</file>

<file path=xl/styles.xml><?xml version="1.0" encoding="utf-8"?>
<styleSheet xmlns="http://schemas.openxmlformats.org/spreadsheetml/2006/main">
  <numFmts count="5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#,##0.00;[Red]#,##0.00"/>
    <numFmt numFmtId="182" formatCode="_(* #,##0.0000_);_(* \(#,##0.0000\);_(* &quot;-&quot;??_);_(@_)"/>
    <numFmt numFmtId="183" formatCode="_(* #,##0.000000_);_(* \(#,##0.000000\);_(* &quot;-&quot;??_);_(@_)"/>
    <numFmt numFmtId="184" formatCode="&quot;R$&quot;\ #,##0.00"/>
    <numFmt numFmtId="185" formatCode="&quot;R$ &quot;#,##0.00;[Red]&quot;R$ &quot;#,##0.00"/>
    <numFmt numFmtId="186" formatCode="mmmm/yyyy"/>
    <numFmt numFmtId="187" formatCode="&quot;R$ &quot;#,##0.00"/>
    <numFmt numFmtId="188" formatCode="#,##0.0000"/>
    <numFmt numFmtId="189" formatCode="#,##0.000"/>
    <numFmt numFmtId="190" formatCode="0.000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0%"/>
    <numFmt numFmtId="196" formatCode="#,##0;[Red]#,##0"/>
    <numFmt numFmtId="197" formatCode="0.00;[Red]0.00"/>
    <numFmt numFmtId="198" formatCode="0;[Red]0"/>
    <numFmt numFmtId="199" formatCode="0\.0"/>
    <numFmt numFmtId="200" formatCode="#,##0.0000\ ;&quot; (&quot;#,##0.0000\);&quot; - &quot;;@\ "/>
    <numFmt numFmtId="201" formatCode="#,##0.000000\ ;&quot; (&quot;#,##0.000000\);&quot; -&quot;#\ ;@\ "/>
    <numFmt numFmtId="202" formatCode="&quot;R$ &quot;#,##0.00\ ;&quot;(R$ &quot;#,##0.00\)"/>
    <numFmt numFmtId="203" formatCode="#,##0.00\ ;\-#,##0.00\ ;&quot; -&quot;#\ ;@\ "/>
    <numFmt numFmtId="204" formatCode="0.00000"/>
    <numFmt numFmtId="205" formatCode="#,##0.00\ ;&quot; (&quot;#,##0.00\);&quot; -&quot;#\ ;@\ "/>
    <numFmt numFmtId="206" formatCode="0.000000000"/>
    <numFmt numFmtId="207" formatCode="_-* #,##0.000000000_-;\-* #,##0.000000000_-;_-* &quot;-&quot;?????????_-;_-@_-"/>
    <numFmt numFmtId="208" formatCode="[$-416]dddd\,\ d&quot; de &quot;mmmm&quot; de &quot;yyyy"/>
    <numFmt numFmtId="209" formatCode="0.000%"/>
    <numFmt numFmtId="210" formatCode="0.00000%"/>
    <numFmt numFmtId="211" formatCode="00\º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Garamond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>
      <alignment horizontal="center"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20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4">
      <alignment horizontal="center" vertical="top" wrapText="1"/>
      <protection/>
    </xf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5" applyNumberFormat="0" applyFont="0" applyAlignment="0" applyProtection="0"/>
    <xf numFmtId="0" fontId="0" fillId="0" borderId="0" applyNumberFormat="0" applyBorder="0">
      <alignment horizontal="center" vertical="center"/>
      <protection/>
    </xf>
    <xf numFmtId="181" fontId="12" fillId="0" borderId="6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3" fillId="16" borderId="7" applyNumberFormat="0" applyAlignment="0" applyProtection="0"/>
    <xf numFmtId="175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204" fontId="23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7" fontId="0" fillId="0" borderId="0" applyFont="0" applyFill="0" applyBorder="0" applyAlignment="0" applyProtection="0"/>
    <xf numFmtId="205" fontId="25" fillId="0" borderId="8">
      <alignment/>
      <protection/>
    </xf>
    <xf numFmtId="205" fontId="26" fillId="0" borderId="9">
      <alignment/>
      <protection/>
    </xf>
    <xf numFmtId="49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7" fillId="0" borderId="10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177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4" fontId="21" fillId="24" borderId="15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/>
    </xf>
    <xf numFmtId="0" fontId="39" fillId="0" borderId="15" xfId="0" applyFont="1" applyBorder="1" applyAlignment="1">
      <alignment vertical="center" wrapText="1"/>
    </xf>
    <xf numFmtId="4" fontId="0" fillId="25" borderId="15" xfId="0" applyNumberFormat="1" applyFont="1" applyFill="1" applyBorder="1" applyAlignment="1">
      <alignment vertical="center"/>
    </xf>
    <xf numFmtId="2" fontId="40" fillId="0" borderId="16" xfId="0" applyNumberFormat="1" applyFont="1" applyBorder="1" applyAlignment="1">
      <alignment vertical="center"/>
    </xf>
    <xf numFmtId="0" fontId="40" fillId="0" borderId="18" xfId="0" applyFont="1" applyBorder="1" applyAlignment="1">
      <alignment horizontal="left" vertical="center"/>
    </xf>
    <xf numFmtId="0" fontId="40" fillId="0" borderId="0" xfId="0" applyFont="1" applyAlignment="1">
      <alignment/>
    </xf>
    <xf numFmtId="17" fontId="40" fillId="0" borderId="19" xfId="0" applyNumberFormat="1" applyFont="1" applyBorder="1" applyAlignment="1">
      <alignment horizontal="center" vertical="center"/>
    </xf>
    <xf numFmtId="4" fontId="41" fillId="24" borderId="20" xfId="0" applyNumberFormat="1" applyFont="1" applyFill="1" applyBorder="1" applyAlignment="1">
      <alignment horizontal="center" vertical="center" wrapText="1"/>
    </xf>
    <xf numFmtId="198" fontId="41" fillId="0" borderId="21" xfId="0" applyNumberFormat="1" applyFont="1" applyBorder="1" applyAlignment="1">
      <alignment horizontal="center" vertical="center"/>
    </xf>
    <xf numFmtId="197" fontId="39" fillId="0" borderId="22" xfId="0" applyNumberFormat="1" applyFont="1" applyBorder="1" applyAlignment="1">
      <alignment horizontal="center" vertical="center"/>
    </xf>
    <xf numFmtId="0" fontId="42" fillId="0" borderId="15" xfId="62" applyFont="1" applyFill="1" applyBorder="1" applyAlignment="1">
      <alignment horizontal="left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177" fontId="39" fillId="0" borderId="15" xfId="91" applyFont="1" applyBorder="1" applyAlignment="1">
      <alignment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4" fontId="39" fillId="0" borderId="15" xfId="91" applyNumberFormat="1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/>
    </xf>
    <xf numFmtId="177" fontId="41" fillId="0" borderId="24" xfId="91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/>
    </xf>
    <xf numFmtId="196" fontId="41" fillId="0" borderId="25" xfId="0" applyNumberFormat="1" applyFont="1" applyBorder="1" applyAlignment="1">
      <alignment horizontal="center" vertical="center"/>
    </xf>
    <xf numFmtId="181" fontId="39" fillId="0" borderId="22" xfId="0" applyNumberFormat="1" applyFont="1" applyBorder="1" applyAlignment="1">
      <alignment horizontal="center" vertical="center"/>
    </xf>
    <xf numFmtId="0" fontId="43" fillId="0" borderId="15" xfId="62" applyFont="1" applyFill="1" applyBorder="1" applyAlignment="1">
      <alignment horizontal="left" vertical="center" wrapText="1"/>
      <protection/>
    </xf>
    <xf numFmtId="4" fontId="39" fillId="0" borderId="15" xfId="0" applyNumberFormat="1" applyFont="1" applyFill="1" applyBorder="1" applyAlignment="1">
      <alignment vertical="center" wrapText="1"/>
    </xf>
    <xf numFmtId="177" fontId="39" fillId="0" borderId="15" xfId="0" applyNumberFormat="1" applyFont="1" applyBorder="1" applyAlignment="1">
      <alignment vertical="center" wrapText="1"/>
    </xf>
    <xf numFmtId="4" fontId="39" fillId="0" borderId="15" xfId="0" applyNumberFormat="1" applyFont="1" applyBorder="1" applyAlignment="1">
      <alignment vertical="center" wrapText="1"/>
    </xf>
    <xf numFmtId="177" fontId="41" fillId="0" borderId="20" xfId="0" applyNumberFormat="1" applyFont="1" applyBorder="1" applyAlignment="1">
      <alignment vertical="center" wrapText="1"/>
    </xf>
    <xf numFmtId="196" fontId="41" fillId="0" borderId="21" xfId="0" applyNumberFormat="1" applyFont="1" applyBorder="1" applyAlignment="1">
      <alignment horizontal="center" vertical="center"/>
    </xf>
    <xf numFmtId="196" fontId="39" fillId="0" borderId="22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1" fillId="0" borderId="26" xfId="0" applyFont="1" applyBorder="1" applyAlignment="1">
      <alignment/>
    </xf>
    <xf numFmtId="0" fontId="41" fillId="0" borderId="15" xfId="0" applyFont="1" applyBorder="1" applyAlignment="1">
      <alignment/>
    </xf>
    <xf numFmtId="43" fontId="41" fillId="0" borderId="26" xfId="0" applyNumberFormat="1" applyFont="1" applyBorder="1" applyAlignment="1">
      <alignment/>
    </xf>
    <xf numFmtId="4" fontId="39" fillId="0" borderId="0" xfId="0" applyNumberFormat="1" applyFont="1" applyAlignment="1">
      <alignment vertical="center" wrapText="1"/>
    </xf>
    <xf numFmtId="0" fontId="39" fillId="0" borderId="0" xfId="58" applyFont="1">
      <alignment/>
      <protection/>
    </xf>
    <xf numFmtId="0" fontId="41" fillId="0" borderId="27" xfId="58" applyFont="1" applyBorder="1" applyAlignment="1">
      <alignment horizontal="center" wrapText="1"/>
      <protection/>
    </xf>
    <xf numFmtId="0" fontId="41" fillId="0" borderId="28" xfId="58" applyFont="1" applyBorder="1" applyAlignment="1">
      <alignment horizontal="center" wrapText="1"/>
      <protection/>
    </xf>
    <xf numFmtId="0" fontId="41" fillId="0" borderId="29" xfId="58" applyFont="1" applyBorder="1" applyAlignment="1">
      <alignment horizontal="center" wrapText="1"/>
      <protection/>
    </xf>
    <xf numFmtId="0" fontId="41" fillId="0" borderId="0" xfId="58" applyFont="1">
      <alignment/>
      <protection/>
    </xf>
    <xf numFmtId="4" fontId="41" fillId="26" borderId="30" xfId="58" applyNumberFormat="1" applyFont="1" applyFill="1" applyBorder="1" applyAlignment="1">
      <alignment horizontal="center" vertical="center"/>
      <protection/>
    </xf>
    <xf numFmtId="4" fontId="41" fillId="26" borderId="19" xfId="58" applyNumberFormat="1" applyFont="1" applyFill="1" applyBorder="1" applyAlignment="1">
      <alignment horizontal="center" vertical="center"/>
      <protection/>
    </xf>
    <xf numFmtId="10" fontId="41" fillId="0" borderId="31" xfId="58" applyNumberFormat="1" applyFont="1" applyFill="1" applyBorder="1" applyAlignment="1">
      <alignment horizontal="center" vertical="center"/>
      <protection/>
    </xf>
    <xf numFmtId="10" fontId="41" fillId="0" borderId="32" xfId="58" applyNumberFormat="1" applyFont="1" applyFill="1" applyBorder="1" applyAlignment="1">
      <alignment horizontal="center" vertical="center"/>
      <protection/>
    </xf>
    <xf numFmtId="10" fontId="41" fillId="0" borderId="0" xfId="58" applyNumberFormat="1" applyFont="1" applyFill="1">
      <alignment/>
      <protection/>
    </xf>
    <xf numFmtId="4" fontId="41" fillId="27" borderId="31" xfId="58" applyNumberFormat="1" applyFont="1" applyFill="1" applyBorder="1" applyAlignment="1">
      <alignment horizontal="center" vertical="center"/>
      <protection/>
    </xf>
    <xf numFmtId="4" fontId="41" fillId="27" borderId="33" xfId="58" applyNumberFormat="1" applyFont="1" applyFill="1" applyBorder="1" applyAlignment="1">
      <alignment horizontal="center" vertical="center"/>
      <protection/>
    </xf>
    <xf numFmtId="210" fontId="41" fillId="0" borderId="0" xfId="58" applyNumberFormat="1" applyFont="1" applyFill="1">
      <alignment/>
      <protection/>
    </xf>
    <xf numFmtId="184" fontId="41" fillId="0" borderId="34" xfId="58" applyNumberFormat="1" applyFont="1" applyBorder="1" applyAlignment="1">
      <alignment horizontal="center" vertical="center"/>
      <protection/>
    </xf>
    <xf numFmtId="184" fontId="41" fillId="0" borderId="35" xfId="58" applyNumberFormat="1" applyFont="1" applyBorder="1" applyAlignment="1">
      <alignment horizontal="center" vertical="center"/>
      <protection/>
    </xf>
    <xf numFmtId="184" fontId="41" fillId="0" borderId="0" xfId="58" applyNumberFormat="1" applyFont="1" applyFill="1">
      <alignment/>
      <protection/>
    </xf>
    <xf numFmtId="10" fontId="39" fillId="0" borderId="31" xfId="58" applyNumberFormat="1" applyFont="1" applyFill="1" applyBorder="1" applyAlignment="1">
      <alignment horizontal="center" vertical="center"/>
      <protection/>
    </xf>
    <xf numFmtId="10" fontId="39" fillId="0" borderId="32" xfId="58" applyNumberFormat="1" applyFont="1" applyFill="1" applyBorder="1" applyAlignment="1">
      <alignment horizontal="center" vertical="center"/>
      <protection/>
    </xf>
    <xf numFmtId="10" fontId="39" fillId="0" borderId="0" xfId="58" applyNumberFormat="1" applyFont="1" applyFill="1">
      <alignment/>
      <protection/>
    </xf>
    <xf numFmtId="4" fontId="39" fillId="27" borderId="31" xfId="58" applyNumberFormat="1" applyFont="1" applyFill="1" applyBorder="1" applyAlignment="1">
      <alignment horizontal="center" vertical="center"/>
      <protection/>
    </xf>
    <xf numFmtId="4" fontId="39" fillId="27" borderId="32" xfId="58" applyNumberFormat="1" applyFont="1" applyFill="1" applyBorder="1" applyAlignment="1">
      <alignment horizontal="center" vertical="center"/>
      <protection/>
    </xf>
    <xf numFmtId="210" fontId="39" fillId="0" borderId="0" xfId="58" applyNumberFormat="1" applyFont="1" applyFill="1">
      <alignment/>
      <protection/>
    </xf>
    <xf numFmtId="184" fontId="39" fillId="0" borderId="34" xfId="58" applyNumberFormat="1" applyFont="1" applyBorder="1" applyAlignment="1">
      <alignment horizontal="center" vertical="center"/>
      <protection/>
    </xf>
    <xf numFmtId="184" fontId="39" fillId="0" borderId="36" xfId="58" applyNumberFormat="1" applyFont="1" applyBorder="1" applyAlignment="1">
      <alignment horizontal="center" vertical="center"/>
      <protection/>
    </xf>
    <xf numFmtId="184" fontId="39" fillId="0" borderId="0" xfId="58" applyNumberFormat="1" applyFont="1" applyFill="1">
      <alignment/>
      <protection/>
    </xf>
    <xf numFmtId="10" fontId="39" fillId="0" borderId="32" xfId="58" applyNumberFormat="1" applyFont="1" applyBorder="1" applyAlignment="1">
      <alignment horizontal="center" vertical="center"/>
      <protection/>
    </xf>
    <xf numFmtId="10" fontId="39" fillId="0" borderId="0" xfId="58" applyNumberFormat="1" applyFont="1">
      <alignment/>
      <protection/>
    </xf>
    <xf numFmtId="4" fontId="39" fillId="0" borderId="32" xfId="58" applyNumberFormat="1" applyFont="1" applyBorder="1" applyAlignment="1">
      <alignment horizontal="center" vertical="center"/>
      <protection/>
    </xf>
    <xf numFmtId="184" fontId="39" fillId="0" borderId="35" xfId="58" applyNumberFormat="1" applyFont="1" applyBorder="1" applyAlignment="1">
      <alignment horizontal="center" vertical="center"/>
      <protection/>
    </xf>
    <xf numFmtId="184" fontId="39" fillId="0" borderId="0" xfId="58" applyNumberFormat="1" applyFont="1">
      <alignment/>
      <protection/>
    </xf>
    <xf numFmtId="209" fontId="39" fillId="0" borderId="0" xfId="58" applyNumberFormat="1" applyFont="1" applyFill="1">
      <alignment/>
      <protection/>
    </xf>
    <xf numFmtId="10" fontId="39" fillId="0" borderId="31" xfId="58" applyNumberFormat="1" applyFont="1" applyBorder="1" applyAlignment="1">
      <alignment horizontal="center" vertical="center"/>
      <protection/>
    </xf>
    <xf numFmtId="4" fontId="39" fillId="0" borderId="31" xfId="58" applyNumberFormat="1" applyFont="1" applyBorder="1" applyAlignment="1">
      <alignment horizontal="center" vertical="center"/>
      <protection/>
    </xf>
    <xf numFmtId="209" fontId="41" fillId="0" borderId="0" xfId="58" applyNumberFormat="1" applyFont="1" applyFill="1">
      <alignment/>
      <protection/>
    </xf>
    <xf numFmtId="4" fontId="41" fillId="0" borderId="34" xfId="58" applyNumberFormat="1" applyFont="1" applyBorder="1" applyAlignment="1">
      <alignment horizontal="center" vertical="center"/>
      <protection/>
    </xf>
    <xf numFmtId="4" fontId="41" fillId="0" borderId="35" xfId="58" applyNumberFormat="1" applyFont="1" applyBorder="1" applyAlignment="1">
      <alignment horizontal="center" vertical="center"/>
      <protection/>
    </xf>
    <xf numFmtId="209" fontId="39" fillId="0" borderId="0" xfId="58" applyNumberFormat="1" applyFont="1">
      <alignment/>
      <protection/>
    </xf>
    <xf numFmtId="184" fontId="41" fillId="0" borderId="15" xfId="58" applyNumberFormat="1" applyFont="1" applyBorder="1" applyAlignment="1">
      <alignment horizontal="center" vertical="center"/>
      <protection/>
    </xf>
    <xf numFmtId="9" fontId="41" fillId="0" borderId="23" xfId="58" applyNumberFormat="1" applyFont="1" applyBorder="1" applyAlignment="1">
      <alignment horizontal="center" vertical="center"/>
      <protection/>
    </xf>
    <xf numFmtId="10" fontId="41" fillId="0" borderId="26" xfId="58" applyNumberFormat="1" applyFont="1" applyBorder="1" applyAlignment="1">
      <alignment horizontal="center" vertical="center"/>
      <protection/>
    </xf>
    <xf numFmtId="10" fontId="41" fillId="0" borderId="18" xfId="58" applyNumberFormat="1" applyFont="1" applyBorder="1" applyAlignment="1">
      <alignment horizontal="center" vertical="center"/>
      <protection/>
    </xf>
    <xf numFmtId="184" fontId="41" fillId="0" borderId="26" xfId="58" applyNumberFormat="1" applyFont="1" applyBorder="1" applyAlignment="1">
      <alignment horizontal="center" vertical="center"/>
      <protection/>
    </xf>
    <xf numFmtId="184" fontId="41" fillId="0" borderId="23" xfId="58" applyNumberFormat="1" applyFont="1" applyBorder="1" applyAlignment="1">
      <alignment horizontal="center" vertical="center"/>
      <protection/>
    </xf>
    <xf numFmtId="10" fontId="41" fillId="0" borderId="30" xfId="58" applyNumberFormat="1" applyFont="1" applyBorder="1" applyAlignment="1">
      <alignment horizontal="center" vertical="center"/>
      <protection/>
    </xf>
    <xf numFmtId="10" fontId="41" fillId="0" borderId="19" xfId="58" applyNumberFormat="1" applyFont="1" applyBorder="1" applyAlignment="1">
      <alignment horizontal="center" vertical="center"/>
      <protection/>
    </xf>
    <xf numFmtId="0" fontId="39" fillId="0" borderId="0" xfId="58" applyFont="1" applyAlignment="1">
      <alignment horizontal="center" vertical="center"/>
      <protection/>
    </xf>
    <xf numFmtId="0" fontId="39" fillId="0" borderId="0" xfId="58" applyFont="1" applyAlignment="1">
      <alignment vertical="center"/>
      <protection/>
    </xf>
    <xf numFmtId="184" fontId="41" fillId="0" borderId="0" xfId="58" applyNumberFormat="1" applyFont="1" applyAlignment="1">
      <alignment horizontal="center" vertical="center"/>
      <protection/>
    </xf>
    <xf numFmtId="10" fontId="41" fillId="0" borderId="0" xfId="58" applyNumberFormat="1" applyFont="1" applyAlignment="1">
      <alignment horizontal="center" vertical="center"/>
      <protection/>
    </xf>
    <xf numFmtId="4" fontId="39" fillId="0" borderId="0" xfId="58" applyNumberFormat="1" applyFont="1" applyAlignment="1">
      <alignment horizontal="center" vertical="center"/>
      <protection/>
    </xf>
    <xf numFmtId="4" fontId="21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1" fillId="24" borderId="37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28" borderId="22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vertical="center" wrapText="1"/>
    </xf>
    <xf numFmtId="4" fontId="0" fillId="28" borderId="15" xfId="0" applyNumberFormat="1" applyFont="1" applyFill="1" applyBorder="1" applyAlignment="1">
      <alignment horizontal="center" vertical="center"/>
    </xf>
    <xf numFmtId="4" fontId="0" fillId="28" borderId="15" xfId="0" applyNumberFormat="1" applyFont="1" applyFill="1" applyBorder="1" applyAlignment="1">
      <alignment vertical="center"/>
    </xf>
    <xf numFmtId="4" fontId="0" fillId="28" borderId="23" xfId="0" applyNumberFormat="1" applyFont="1" applyFill="1" applyBorder="1" applyAlignment="1">
      <alignment vertical="center"/>
    </xf>
    <xf numFmtId="0" fontId="21" fillId="28" borderId="0" xfId="0" applyFont="1" applyFill="1" applyAlignment="1">
      <alignment/>
    </xf>
    <xf numFmtId="0" fontId="0" fillId="28" borderId="15" xfId="0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28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vertical="center"/>
    </xf>
    <xf numFmtId="4" fontId="0" fillId="0" borderId="40" xfId="0" applyNumberFormat="1" applyFont="1" applyBorder="1" applyAlignment="1">
      <alignment vertical="center"/>
    </xf>
    <xf numFmtId="169" fontId="29" fillId="29" borderId="41" xfId="0" applyNumberFormat="1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4" fontId="0" fillId="0" borderId="43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4" fontId="21" fillId="24" borderId="37" xfId="0" applyNumberFormat="1" applyFont="1" applyFill="1" applyBorder="1" applyAlignment="1">
      <alignment horizontal="center" vertical="center"/>
    </xf>
    <xf numFmtId="4" fontId="21" fillId="24" borderId="37" xfId="0" applyNumberFormat="1" applyFont="1" applyFill="1" applyBorder="1" applyAlignment="1">
      <alignment horizontal="center" vertical="center" wrapText="1"/>
    </xf>
    <xf numFmtId="4" fontId="21" fillId="24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10" fontId="0" fillId="24" borderId="15" xfId="0" applyNumberFormat="1" applyFont="1" applyFill="1" applyBorder="1" applyAlignment="1">
      <alignment horizontal="center" vertical="center"/>
    </xf>
    <xf numFmtId="10" fontId="21" fillId="24" borderId="15" xfId="0" applyNumberFormat="1" applyFont="1" applyFill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184" fontId="0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0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21" fillId="24" borderId="49" xfId="0" applyNumberFormat="1" applyFont="1" applyFill="1" applyBorder="1" applyAlignment="1">
      <alignment horizontal="center" vertical="center"/>
    </xf>
    <xf numFmtId="4" fontId="21" fillId="0" borderId="49" xfId="0" applyNumberFormat="1" applyFont="1" applyBorder="1" applyAlignment="1">
      <alignment horizontal="center" vertical="center"/>
    </xf>
    <xf numFmtId="10" fontId="21" fillId="24" borderId="49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4" fontId="0" fillId="0" borderId="49" xfId="0" applyNumberFormat="1" applyFont="1" applyBorder="1" applyAlignment="1">
      <alignment horizontal="center" vertical="center"/>
    </xf>
    <xf numFmtId="4" fontId="0" fillId="24" borderId="49" xfId="0" applyNumberFormat="1" applyFont="1" applyFill="1" applyBorder="1" applyAlignment="1">
      <alignment horizontal="center" vertical="center"/>
    </xf>
    <xf numFmtId="10" fontId="0" fillId="24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4" fontId="0" fillId="0" borderId="49" xfId="0" applyNumberFormat="1" applyFont="1" applyFill="1" applyBorder="1" applyAlignment="1">
      <alignment horizontal="center" vertical="center"/>
    </xf>
    <xf numFmtId="169" fontId="29" fillId="24" borderId="49" xfId="0" applyNumberFormat="1" applyFont="1" applyFill="1" applyBorder="1" applyAlignment="1">
      <alignment horizontal="center" vertical="center"/>
    </xf>
    <xf numFmtId="169" fontId="29" fillId="0" borderId="50" xfId="0" applyNumberFormat="1" applyFont="1" applyFill="1" applyBorder="1" applyAlignment="1">
      <alignment horizontal="center" vertical="center"/>
    </xf>
    <xf numFmtId="184" fontId="0" fillId="0" borderId="51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169" fontId="29" fillId="0" borderId="49" xfId="0" applyNumberFormat="1" applyFont="1" applyFill="1" applyBorder="1" applyAlignment="1">
      <alignment horizontal="center" vertical="center"/>
    </xf>
    <xf numFmtId="184" fontId="0" fillId="0" borderId="49" xfId="0" applyNumberFormat="1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1" fillId="24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vertical="center" wrapText="1"/>
    </xf>
    <xf numFmtId="4" fontId="0" fillId="0" borderId="56" xfId="0" applyNumberFormat="1" applyFont="1" applyBorder="1" applyAlignment="1">
      <alignment horizontal="center" vertical="center"/>
    </xf>
    <xf numFmtId="4" fontId="0" fillId="24" borderId="56" xfId="0" applyNumberFormat="1" applyFont="1" applyFill="1" applyBorder="1" applyAlignment="1">
      <alignment horizontal="center" vertical="center"/>
    </xf>
    <xf numFmtId="10" fontId="0" fillId="24" borderId="56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/>
    </xf>
    <xf numFmtId="4" fontId="0" fillId="0" borderId="55" xfId="0" applyNumberFormat="1" applyFont="1" applyBorder="1" applyAlignment="1">
      <alignment horizontal="center" vertical="center"/>
    </xf>
    <xf numFmtId="10" fontId="0" fillId="24" borderId="55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horizontal="center" vertical="center"/>
    </xf>
    <xf numFmtId="4" fontId="21" fillId="24" borderId="56" xfId="0" applyNumberFormat="1" applyFont="1" applyFill="1" applyBorder="1" applyAlignment="1">
      <alignment horizontal="center" vertical="center"/>
    </xf>
    <xf numFmtId="4" fontId="21" fillId="0" borderId="56" xfId="0" applyNumberFormat="1" applyFont="1" applyBorder="1" applyAlignment="1">
      <alignment horizontal="center" vertical="center"/>
    </xf>
    <xf numFmtId="10" fontId="21" fillId="24" borderId="5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9" fillId="29" borderId="57" xfId="0" applyFont="1" applyFill="1" applyBorder="1" applyAlignment="1">
      <alignment horizontal="right" vertical="center"/>
    </xf>
    <xf numFmtId="0" fontId="29" fillId="29" borderId="58" xfId="0" applyFont="1" applyFill="1" applyBorder="1" applyAlignment="1">
      <alignment horizontal="right" vertical="center"/>
    </xf>
    <xf numFmtId="0" fontId="29" fillId="29" borderId="59" xfId="0" applyFont="1" applyFill="1" applyBorder="1" applyAlignment="1">
      <alignment horizontal="right" vertical="center"/>
    </xf>
    <xf numFmtId="0" fontId="21" fillId="0" borderId="60" xfId="58" applyFont="1" applyBorder="1" applyAlignment="1">
      <alignment horizontal="center" wrapText="1"/>
      <protection/>
    </xf>
    <xf numFmtId="0" fontId="21" fillId="0" borderId="61" xfId="58" applyFont="1" applyBorder="1" applyAlignment="1">
      <alignment horizontal="center" wrapText="1"/>
      <protection/>
    </xf>
    <xf numFmtId="0" fontId="21" fillId="0" borderId="62" xfId="58" applyFont="1" applyBorder="1" applyAlignment="1">
      <alignment horizontal="center" wrapText="1"/>
      <protection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right" vertical="center"/>
    </xf>
    <xf numFmtId="4" fontId="0" fillId="0" borderId="66" xfId="0" applyNumberFormat="1" applyFont="1" applyBorder="1" applyAlignment="1">
      <alignment horizontal="right" vertical="center"/>
    </xf>
    <xf numFmtId="184" fontId="0" fillId="0" borderId="65" xfId="0" applyNumberFormat="1" applyFont="1" applyBorder="1" applyAlignment="1">
      <alignment horizontal="left" vertical="center"/>
    </xf>
    <xf numFmtId="184" fontId="0" fillId="0" borderId="66" xfId="0" applyNumberFormat="1" applyFont="1" applyBorder="1" applyAlignment="1">
      <alignment horizontal="left" vertical="center"/>
    </xf>
    <xf numFmtId="4" fontId="0" fillId="0" borderId="66" xfId="0" applyNumberFormat="1" applyFont="1" applyBorder="1" applyAlignment="1">
      <alignment horizontal="left" vertical="center"/>
    </xf>
    <xf numFmtId="4" fontId="21" fillId="24" borderId="67" xfId="0" applyNumberFormat="1" applyFont="1" applyFill="1" applyBorder="1" applyAlignment="1">
      <alignment horizontal="center" vertical="center" wrapText="1"/>
    </xf>
    <xf numFmtId="4" fontId="21" fillId="24" borderId="49" xfId="0" applyNumberFormat="1" applyFont="1" applyFill="1" applyBorder="1" applyAlignment="1">
      <alignment horizontal="center" vertical="center" wrapText="1"/>
    </xf>
    <xf numFmtId="4" fontId="21" fillId="24" borderId="55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21" fillId="24" borderId="67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1" fillId="24" borderId="55" xfId="0" applyFont="1" applyFill="1" applyBorder="1" applyAlignment="1">
      <alignment horizontal="center" vertical="center"/>
    </xf>
    <xf numFmtId="4" fontId="21" fillId="24" borderId="67" xfId="0" applyNumberFormat="1" applyFont="1" applyFill="1" applyBorder="1" applyAlignment="1">
      <alignment horizontal="center" vertical="center"/>
    </xf>
    <xf numFmtId="4" fontId="21" fillId="24" borderId="49" xfId="0" applyNumberFormat="1" applyFont="1" applyFill="1" applyBorder="1" applyAlignment="1">
      <alignment horizontal="center" vertical="center"/>
    </xf>
    <xf numFmtId="4" fontId="21" fillId="24" borderId="55" xfId="0" applyNumberFormat="1" applyFont="1" applyFill="1" applyBorder="1" applyAlignment="1">
      <alignment horizontal="center" vertical="center"/>
    </xf>
    <xf numFmtId="4" fontId="0" fillId="0" borderId="68" xfId="0" applyNumberFormat="1" applyFont="1" applyBorder="1" applyAlignment="1">
      <alignment horizontal="left" vertical="center"/>
    </xf>
    <xf numFmtId="4" fontId="0" fillId="0" borderId="49" xfId="0" applyNumberFormat="1" applyFont="1" applyBorder="1" applyAlignment="1">
      <alignment horizontal="right" vertical="center"/>
    </xf>
    <xf numFmtId="0" fontId="29" fillId="0" borderId="49" xfId="0" applyFont="1" applyFill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49" xfId="0" applyNumberFormat="1" applyFont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1" fillId="24" borderId="49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41" fillId="24" borderId="37" xfId="0" applyFont="1" applyFill="1" applyBorder="1" applyAlignment="1">
      <alignment horizontal="center" vertical="center" wrapText="1"/>
    </xf>
    <xf numFmtId="0" fontId="41" fillId="24" borderId="7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4" fontId="44" fillId="24" borderId="74" xfId="0" applyNumberFormat="1" applyFont="1" applyFill="1" applyBorder="1" applyAlignment="1">
      <alignment horizontal="left" vertical="center"/>
    </xf>
    <xf numFmtId="4" fontId="44" fillId="24" borderId="62" xfId="0" applyNumberFormat="1" applyFont="1" applyFill="1" applyBorder="1" applyAlignment="1">
      <alignment horizontal="left" vertical="center"/>
    </xf>
    <xf numFmtId="0" fontId="40" fillId="0" borderId="7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63" xfId="0" applyFont="1" applyBorder="1" applyAlignment="1">
      <alignment horizontal="left" vertical="center"/>
    </xf>
    <xf numFmtId="0" fontId="40" fillId="0" borderId="64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4" fontId="41" fillId="0" borderId="76" xfId="91" applyNumberFormat="1" applyFont="1" applyBorder="1" applyAlignment="1">
      <alignment horizontal="left" vertical="center" wrapText="1"/>
    </xf>
    <xf numFmtId="4" fontId="41" fillId="0" borderId="19" xfId="91" applyNumberFormat="1" applyFont="1" applyBorder="1" applyAlignment="1">
      <alignment horizontal="left" vertical="center" wrapText="1"/>
    </xf>
    <xf numFmtId="4" fontId="41" fillId="0" borderId="77" xfId="0" applyNumberFormat="1" applyFont="1" applyBorder="1" applyAlignment="1">
      <alignment horizontal="left" vertical="center" wrapText="1"/>
    </xf>
    <xf numFmtId="4" fontId="41" fillId="0" borderId="78" xfId="0" applyNumberFormat="1" applyFont="1" applyBorder="1" applyAlignment="1">
      <alignment horizontal="left" vertical="center" wrapText="1"/>
    </xf>
    <xf numFmtId="4" fontId="41" fillId="0" borderId="76" xfId="0" applyNumberFormat="1" applyFont="1" applyBorder="1" applyAlignment="1">
      <alignment horizontal="left" vertical="center" wrapText="1"/>
    </xf>
    <xf numFmtId="4" fontId="41" fillId="0" borderId="19" xfId="0" applyNumberFormat="1" applyFont="1" applyBorder="1" applyAlignment="1">
      <alignment horizontal="left" vertical="center" wrapText="1"/>
    </xf>
    <xf numFmtId="4" fontId="41" fillId="24" borderId="72" xfId="0" applyNumberFormat="1" applyFont="1" applyFill="1" applyBorder="1" applyAlignment="1">
      <alignment horizontal="center" vertical="center" wrapText="1"/>
    </xf>
    <xf numFmtId="4" fontId="41" fillId="24" borderId="24" xfId="0" applyNumberFormat="1" applyFont="1" applyFill="1" applyBorder="1" applyAlignment="1">
      <alignment horizontal="center" vertical="center" wrapText="1"/>
    </xf>
    <xf numFmtId="0" fontId="41" fillId="24" borderId="79" xfId="0" applyFont="1" applyFill="1" applyBorder="1" applyAlignment="1">
      <alignment horizontal="center" vertical="center" wrapText="1"/>
    </xf>
    <xf numFmtId="0" fontId="41" fillId="24" borderId="80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right" vertical="center"/>
    </xf>
    <xf numFmtId="0" fontId="40" fillId="0" borderId="64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41" fillId="24" borderId="29" xfId="0" applyFont="1" applyFill="1" applyBorder="1" applyAlignment="1">
      <alignment horizontal="center" vertical="center"/>
    </xf>
    <xf numFmtId="0" fontId="41" fillId="24" borderId="81" xfId="0" applyFont="1" applyFill="1" applyBorder="1" applyAlignment="1">
      <alignment horizontal="center" vertical="center" wrapText="1"/>
    </xf>
    <xf numFmtId="0" fontId="41" fillId="24" borderId="82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83" xfId="0" applyFont="1" applyFill="1" applyBorder="1" applyAlignment="1">
      <alignment horizontal="center" vertical="center" wrapText="1"/>
    </xf>
    <xf numFmtId="0" fontId="41" fillId="24" borderId="73" xfId="0" applyFont="1" applyFill="1" applyBorder="1" applyAlignment="1">
      <alignment horizontal="center" vertical="center" wrapText="1"/>
    </xf>
    <xf numFmtId="0" fontId="41" fillId="0" borderId="77" xfId="0" applyFont="1" applyBorder="1" applyAlignment="1">
      <alignment horizontal="left" vertical="center"/>
    </xf>
    <xf numFmtId="0" fontId="41" fillId="0" borderId="84" xfId="0" applyFont="1" applyBorder="1" applyAlignment="1">
      <alignment horizontal="left" vertical="center"/>
    </xf>
    <xf numFmtId="0" fontId="41" fillId="0" borderId="78" xfId="0" applyFont="1" applyBorder="1" applyAlignment="1">
      <alignment horizontal="left" vertical="center"/>
    </xf>
    <xf numFmtId="0" fontId="41" fillId="0" borderId="63" xfId="0" applyFont="1" applyBorder="1" applyAlignment="1">
      <alignment horizontal="right" vertical="center"/>
    </xf>
    <xf numFmtId="0" fontId="41" fillId="0" borderId="64" xfId="0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0" fontId="41" fillId="0" borderId="85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41" fillId="0" borderId="29" xfId="0" applyFont="1" applyBorder="1" applyAlignment="1">
      <alignment horizontal="right" vertical="center"/>
    </xf>
    <xf numFmtId="0" fontId="41" fillId="0" borderId="86" xfId="0" applyFont="1" applyBorder="1" applyAlignment="1">
      <alignment horizontal="right" vertical="center"/>
    </xf>
    <xf numFmtId="0" fontId="41" fillId="0" borderId="87" xfId="0" applyFont="1" applyBorder="1" applyAlignment="1">
      <alignment horizontal="right" vertical="center"/>
    </xf>
    <xf numFmtId="0" fontId="41" fillId="24" borderId="81" xfId="0" applyFont="1" applyFill="1" applyBorder="1" applyAlignment="1">
      <alignment horizontal="center" vertical="center"/>
    </xf>
    <xf numFmtId="0" fontId="41" fillId="24" borderId="82" xfId="0" applyFont="1" applyFill="1" applyBorder="1" applyAlignment="1">
      <alignment horizontal="center" vertical="center"/>
    </xf>
    <xf numFmtId="0" fontId="41" fillId="24" borderId="6" xfId="0" applyFont="1" applyFill="1" applyBorder="1" applyAlignment="1">
      <alignment horizontal="center" vertical="center" wrapText="1"/>
    </xf>
    <xf numFmtId="0" fontId="41" fillId="0" borderId="88" xfId="0" applyFont="1" applyBorder="1" applyAlignment="1">
      <alignment horizontal="left" vertical="center"/>
    </xf>
    <xf numFmtId="0" fontId="41" fillId="0" borderId="89" xfId="0" applyFont="1" applyBorder="1" applyAlignment="1">
      <alignment horizontal="left" vertical="center"/>
    </xf>
    <xf numFmtId="0" fontId="41" fillId="0" borderId="35" xfId="0" applyFont="1" applyBorder="1" applyAlignment="1">
      <alignment horizontal="left" vertical="center"/>
    </xf>
    <xf numFmtId="0" fontId="44" fillId="24" borderId="60" xfId="0" applyFont="1" applyFill="1" applyBorder="1" applyAlignment="1">
      <alignment horizontal="right" vertical="center"/>
    </xf>
    <xf numFmtId="0" fontId="39" fillId="0" borderId="61" xfId="0" applyFont="1" applyBorder="1" applyAlignment="1">
      <alignment vertical="center"/>
    </xf>
    <xf numFmtId="0" fontId="39" fillId="0" borderId="90" xfId="0" applyFont="1" applyBorder="1" applyAlignment="1">
      <alignment vertical="center"/>
    </xf>
    <xf numFmtId="0" fontId="41" fillId="0" borderId="91" xfId="0" applyFont="1" applyBorder="1" applyAlignment="1">
      <alignment horizontal="right" vertical="center"/>
    </xf>
    <xf numFmtId="0" fontId="41" fillId="0" borderId="92" xfId="0" applyFont="1" applyBorder="1" applyAlignment="1">
      <alignment horizontal="right" vertical="center"/>
    </xf>
    <xf numFmtId="0" fontId="41" fillId="0" borderId="93" xfId="0" applyFont="1" applyBorder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1" fillId="0" borderId="37" xfId="0" applyFont="1" applyBorder="1" applyAlignment="1">
      <alignment horizontal="right" vertical="center"/>
    </xf>
    <xf numFmtId="0" fontId="41" fillId="0" borderId="42" xfId="0" applyFont="1" applyBorder="1" applyAlignment="1">
      <alignment horizontal="right" vertical="center"/>
    </xf>
    <xf numFmtId="0" fontId="41" fillId="0" borderId="43" xfId="0" applyFont="1" applyBorder="1" applyAlignment="1">
      <alignment horizontal="right" vertical="center"/>
    </xf>
    <xf numFmtId="0" fontId="39" fillId="0" borderId="21" xfId="58" applyFont="1" applyFill="1" applyBorder="1" applyAlignment="1">
      <alignment horizontal="center" vertical="center"/>
      <protection/>
    </xf>
    <xf numFmtId="0" fontId="39" fillId="0" borderId="22" xfId="58" applyFont="1" applyFill="1" applyBorder="1" applyAlignment="1">
      <alignment horizontal="center" vertical="center"/>
      <protection/>
    </xf>
    <xf numFmtId="0" fontId="43" fillId="0" borderId="15" xfId="58" applyFont="1" applyBorder="1" applyAlignment="1">
      <alignment horizontal="left" vertical="center" wrapText="1"/>
      <protection/>
    </xf>
    <xf numFmtId="184" fontId="39" fillId="0" borderId="15" xfId="58" applyNumberFormat="1" applyFont="1" applyBorder="1" applyAlignment="1">
      <alignment horizontal="center" vertical="center"/>
      <protection/>
    </xf>
    <xf numFmtId="10" fontId="39" fillId="0" borderId="36" xfId="58" applyNumberFormat="1" applyFont="1" applyFill="1" applyBorder="1" applyAlignment="1">
      <alignment horizontal="center" vertical="center"/>
      <protection/>
    </xf>
    <xf numFmtId="10" fontId="39" fillId="0" borderId="23" xfId="58" applyNumberFormat="1" applyFont="1" applyFill="1" applyBorder="1" applyAlignment="1">
      <alignment horizontal="center" vertical="center"/>
      <protection/>
    </xf>
    <xf numFmtId="0" fontId="43" fillId="0" borderId="85" xfId="58" applyFont="1" applyFill="1" applyBorder="1" applyAlignment="1">
      <alignment horizontal="left" vertical="center" wrapText="1"/>
      <protection/>
    </xf>
    <xf numFmtId="0" fontId="43" fillId="0" borderId="15" xfId="58" applyFont="1" applyFill="1" applyBorder="1" applyAlignment="1">
      <alignment horizontal="left" vertical="center" wrapText="1"/>
      <protection/>
    </xf>
    <xf numFmtId="184" fontId="39" fillId="0" borderId="85" xfId="58" applyNumberFormat="1" applyFont="1" applyFill="1" applyBorder="1" applyAlignment="1">
      <alignment horizontal="center" vertical="center"/>
      <protection/>
    </xf>
    <xf numFmtId="184" fontId="39" fillId="0" borderId="15" xfId="58" applyNumberFormat="1" applyFont="1" applyFill="1" applyBorder="1" applyAlignment="1">
      <alignment horizontal="center" vertical="center"/>
      <protection/>
    </xf>
    <xf numFmtId="0" fontId="41" fillId="0" borderId="21" xfId="58" applyFont="1" applyFill="1" applyBorder="1" applyAlignment="1">
      <alignment horizontal="center" vertical="center"/>
      <protection/>
    </xf>
    <xf numFmtId="0" fontId="41" fillId="0" borderId="22" xfId="58" applyFont="1" applyFill="1" applyBorder="1" applyAlignment="1">
      <alignment horizontal="center" vertical="center"/>
      <protection/>
    </xf>
    <xf numFmtId="0" fontId="46" fillId="0" borderId="85" xfId="58" applyFont="1" applyFill="1" applyBorder="1" applyAlignment="1">
      <alignment horizontal="left" vertical="center" wrapText="1"/>
      <protection/>
    </xf>
    <xf numFmtId="0" fontId="46" fillId="0" borderId="15" xfId="58" applyFont="1" applyFill="1" applyBorder="1" applyAlignment="1">
      <alignment horizontal="left" vertical="center" wrapText="1"/>
      <protection/>
    </xf>
    <xf numFmtId="184" fontId="41" fillId="0" borderId="85" xfId="58" applyNumberFormat="1" applyFont="1" applyFill="1" applyBorder="1" applyAlignment="1">
      <alignment horizontal="center" vertical="center"/>
      <protection/>
    </xf>
    <xf numFmtId="184" fontId="41" fillId="0" borderId="15" xfId="58" applyNumberFormat="1" applyFont="1" applyFill="1" applyBorder="1" applyAlignment="1">
      <alignment horizontal="center" vertical="center"/>
      <protection/>
    </xf>
    <xf numFmtId="10" fontId="41" fillId="0" borderId="36" xfId="58" applyNumberFormat="1" applyFont="1" applyFill="1" applyBorder="1" applyAlignment="1">
      <alignment horizontal="center" vertical="center"/>
      <protection/>
    </xf>
    <xf numFmtId="10" fontId="41" fillId="0" borderId="23" xfId="58" applyNumberFormat="1" applyFont="1" applyFill="1" applyBorder="1" applyAlignment="1">
      <alignment horizontal="center" vertical="center"/>
      <protection/>
    </xf>
    <xf numFmtId="0" fontId="41" fillId="0" borderId="22" xfId="58" applyFont="1" applyBorder="1" applyAlignment="1">
      <alignment horizontal="right" vertical="center"/>
      <protection/>
    </xf>
    <xf numFmtId="0" fontId="41" fillId="0" borderId="15" xfId="0" applyFont="1" applyBorder="1" applyAlignment="1">
      <alignment/>
    </xf>
    <xf numFmtId="0" fontId="41" fillId="0" borderId="15" xfId="58" applyFont="1" applyBorder="1" applyAlignment="1">
      <alignment horizontal="right" vertical="center"/>
      <protection/>
    </xf>
    <xf numFmtId="0" fontId="41" fillId="0" borderId="23" xfId="58" applyFont="1" applyBorder="1" applyAlignment="1">
      <alignment horizontal="right" vertical="center"/>
      <protection/>
    </xf>
    <xf numFmtId="0" fontId="41" fillId="0" borderId="94" xfId="58" applyFont="1" applyBorder="1" applyAlignment="1">
      <alignment horizontal="right" vertical="center"/>
      <protection/>
    </xf>
    <xf numFmtId="0" fontId="41" fillId="0" borderId="20" xfId="58" applyFont="1" applyBorder="1" applyAlignment="1">
      <alignment horizontal="right" vertical="center"/>
      <protection/>
    </xf>
    <xf numFmtId="0" fontId="41" fillId="0" borderId="95" xfId="58" applyFont="1" applyBorder="1" applyAlignment="1">
      <alignment horizontal="right" vertical="center"/>
      <protection/>
    </xf>
    <xf numFmtId="0" fontId="39" fillId="0" borderId="22" xfId="58" applyFont="1" applyBorder="1" applyAlignment="1">
      <alignment horizontal="center" vertical="center"/>
      <protection/>
    </xf>
    <xf numFmtId="0" fontId="44" fillId="0" borderId="60" xfId="58" applyFont="1" applyBorder="1" applyAlignment="1">
      <alignment horizontal="center" wrapText="1"/>
      <protection/>
    </xf>
    <xf numFmtId="0" fontId="44" fillId="0" borderId="61" xfId="58" applyFont="1" applyBorder="1" applyAlignment="1">
      <alignment horizontal="center" wrapText="1"/>
      <protection/>
    </xf>
    <xf numFmtId="0" fontId="44" fillId="0" borderId="62" xfId="58" applyFont="1" applyBorder="1" applyAlignment="1">
      <alignment horizontal="center" wrapText="1"/>
      <protection/>
    </xf>
    <xf numFmtId="0" fontId="39" fillId="0" borderId="96" xfId="58" applyFont="1" applyBorder="1" applyAlignment="1">
      <alignment horizontal="left" wrapText="1"/>
      <protection/>
    </xf>
    <xf numFmtId="0" fontId="39" fillId="0" borderId="97" xfId="58" applyFont="1" applyBorder="1" applyAlignment="1">
      <alignment horizontal="left" wrapText="1"/>
      <protection/>
    </xf>
    <xf numFmtId="0" fontId="39" fillId="0" borderId="0" xfId="58" applyFont="1" applyBorder="1" applyAlignment="1">
      <alignment horizontal="left" wrapText="1"/>
      <protection/>
    </xf>
    <xf numFmtId="0" fontId="39" fillId="0" borderId="32" xfId="58" applyFont="1" applyBorder="1" applyAlignment="1">
      <alignment horizontal="left" wrapText="1"/>
      <protection/>
    </xf>
    <xf numFmtId="0" fontId="39" fillId="0" borderId="86" xfId="58" applyFont="1" applyBorder="1" applyAlignment="1">
      <alignment horizontal="left" wrapText="1"/>
      <protection/>
    </xf>
    <xf numFmtId="0" fontId="39" fillId="0" borderId="98" xfId="58" applyFont="1" applyBorder="1" applyAlignment="1">
      <alignment horizontal="left" wrapText="1"/>
      <protection/>
    </xf>
    <xf numFmtId="0" fontId="41" fillId="0" borderId="60" xfId="58" applyFont="1" applyBorder="1" applyAlignment="1">
      <alignment horizontal="center" wrapText="1"/>
      <protection/>
    </xf>
    <xf numFmtId="0" fontId="41" fillId="0" borderId="61" xfId="58" applyFont="1" applyBorder="1" applyAlignment="1">
      <alignment horizontal="center" wrapText="1"/>
      <protection/>
    </xf>
    <xf numFmtId="0" fontId="41" fillId="0" borderId="62" xfId="58" applyFont="1" applyBorder="1" applyAlignment="1">
      <alignment horizontal="center" wrapText="1"/>
      <protection/>
    </xf>
    <xf numFmtId="0" fontId="41" fillId="26" borderId="25" xfId="58" applyFont="1" applyFill="1" applyBorder="1" applyAlignment="1">
      <alignment horizontal="center" vertical="center"/>
      <protection/>
    </xf>
    <xf numFmtId="0" fontId="41" fillId="26" borderId="94" xfId="58" applyFont="1" applyFill="1" applyBorder="1" applyAlignment="1">
      <alignment horizontal="center" vertical="center"/>
      <protection/>
    </xf>
    <xf numFmtId="0" fontId="41" fillId="26" borderId="37" xfId="58" applyFont="1" applyFill="1" applyBorder="1" applyAlignment="1">
      <alignment horizontal="left" vertical="center"/>
      <protection/>
    </xf>
    <xf numFmtId="0" fontId="41" fillId="26" borderId="20" xfId="58" applyFont="1" applyFill="1" applyBorder="1" applyAlignment="1">
      <alignment horizontal="left" vertical="center"/>
      <protection/>
    </xf>
    <xf numFmtId="184" fontId="41" fillId="26" borderId="37" xfId="58" applyNumberFormat="1" applyFont="1" applyFill="1" applyBorder="1" applyAlignment="1">
      <alignment horizontal="center" vertical="center" wrapText="1"/>
      <protection/>
    </xf>
    <xf numFmtId="184" fontId="41" fillId="26" borderId="20" xfId="58" applyNumberFormat="1" applyFont="1" applyFill="1" applyBorder="1" applyAlignment="1">
      <alignment horizontal="center" vertical="center" wrapText="1"/>
      <protection/>
    </xf>
    <xf numFmtId="10" fontId="41" fillId="26" borderId="44" xfId="58" applyNumberFormat="1" applyFont="1" applyFill="1" applyBorder="1" applyAlignment="1">
      <alignment horizontal="center" vertical="center" wrapText="1"/>
      <protection/>
    </xf>
    <xf numFmtId="10" fontId="41" fillId="26" borderId="95" xfId="58" applyNumberFormat="1" applyFont="1" applyFill="1" applyBorder="1" applyAlignment="1">
      <alignment horizontal="center" vertical="center" wrapText="1"/>
      <protection/>
    </xf>
    <xf numFmtId="4" fontId="41" fillId="26" borderId="84" xfId="58" applyNumberFormat="1" applyFont="1" applyFill="1" applyBorder="1" applyAlignment="1">
      <alignment horizontal="center" vertical="center"/>
      <protection/>
    </xf>
    <xf numFmtId="4" fontId="41" fillId="26" borderId="78" xfId="58" applyNumberFormat="1" applyFont="1" applyFill="1" applyBorder="1" applyAlignment="1">
      <alignment horizontal="center" vertical="center"/>
      <protection/>
    </xf>
  </cellXfs>
  <cellStyles count="101">
    <cellStyle name="Normal" xfId="0"/>
    <cellStyle name="0.0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Hyperlink" xfId="46"/>
    <cellStyle name="Followed Hyperlink" xfId="47"/>
    <cellStyle name="Incorreto" xfId="48"/>
    <cellStyle name="LINHA - NORM" xfId="49"/>
    <cellStyle name="Currency" xfId="50"/>
    <cellStyle name="Currency [0]" xfId="51"/>
    <cellStyle name="Moeda 2" xfId="52"/>
    <cellStyle name="Moeda 3" xfId="53"/>
    <cellStyle name="Moeda 4" xfId="54"/>
    <cellStyle name="Moeda 5" xfId="55"/>
    <cellStyle name="Neutra" xfId="56"/>
    <cellStyle name="Normal 2" xfId="57"/>
    <cellStyle name="Normal 2 2" xfId="58"/>
    <cellStyle name="Normal 2_P.A.T.O. 14-11-08 lote 0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ta" xfId="66"/>
    <cellStyle name="Numero" xfId="67"/>
    <cellStyle name="número" xfId="68"/>
    <cellStyle name="Percent" xfId="69"/>
    <cellStyle name="Porcentagem 2" xfId="70"/>
    <cellStyle name="Saída" xfId="71"/>
    <cellStyle name="Comma [0]" xfId="72"/>
    <cellStyle name="Separador de milhares 2" xfId="73"/>
    <cellStyle name="Separador de milhares 2 2" xfId="74"/>
    <cellStyle name="Separador de milhares 2 2 2" xfId="75"/>
    <cellStyle name="Separador de milhares 2 2 3" xfId="76"/>
    <cellStyle name="Separador de milhares 2 2_P.A.T.O. 14-11-08 lote 02" xfId="77"/>
    <cellStyle name="Separador de milhares 2 3" xfId="78"/>
    <cellStyle name="Separador de milhares 2 4" xfId="79"/>
    <cellStyle name="Separador de milhares 2 5" xfId="80"/>
    <cellStyle name="Separador de milhares 2 6" xfId="81"/>
    <cellStyle name="Separador de milhares 2 7" xfId="82"/>
    <cellStyle name="Separador de milhares 2 8" xfId="83"/>
    <cellStyle name="Separador de milhares 2 9" xfId="84"/>
    <cellStyle name="Separador de milhares 2_P.A.T.O. 14-11-08 lote 02" xfId="85"/>
    <cellStyle name="Separador de milhares 3" xfId="86"/>
    <cellStyle name="Separador de milhares 4" xfId="87"/>
    <cellStyle name="Separador de milhares 5" xfId="88"/>
    <cellStyle name="Separador de milhares 6" xfId="89"/>
    <cellStyle name="Separador de milhares 7" xfId="90"/>
    <cellStyle name="Separador de milhares 8" xfId="91"/>
    <cellStyle name="SUB-TOT" xfId="92"/>
    <cellStyle name="sub-total" xfId="93"/>
    <cellStyle name="Texto" xfId="94"/>
    <cellStyle name="Texto de Aviso" xfId="95"/>
    <cellStyle name="Texto Explicativo" xfId="96"/>
    <cellStyle name="Textol" xfId="97"/>
    <cellStyle name="Título" xfId="98"/>
    <cellStyle name="Título 1" xfId="99"/>
    <cellStyle name="Título 1 1" xfId="100"/>
    <cellStyle name="Título 1 1 1" xfId="101"/>
    <cellStyle name="Título 1 1 1 1" xfId="102"/>
    <cellStyle name="Título 1 1 1 1 1" xfId="103"/>
    <cellStyle name="Título 1 1 1 1 1 1" xfId="104"/>
    <cellStyle name="Título 1 1 1 1 1 1 1" xfId="105"/>
    <cellStyle name="Título 1 1 1 1 1 1 1 1" xfId="106"/>
    <cellStyle name="Título 1 1 1 1 1 1 1 1 1" xfId="107"/>
    <cellStyle name="Título 1 1 1 1 1 1 1 1 1 1" xfId="108"/>
    <cellStyle name="Título 1 1_P.A.T.O. 14-11-08 lote 02" xfId="109"/>
    <cellStyle name="Título 2" xfId="110"/>
    <cellStyle name="Título 3" xfId="111"/>
    <cellStyle name="Título 4" xfId="112"/>
    <cellStyle name="Total" xfId="113"/>
    <cellStyle name="Comma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pa.gov.br/img/para_brasao.jpg" TargetMode="External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38100</xdr:rowOff>
    </xdr:from>
    <xdr:to>
      <xdr:col>5</xdr:col>
      <xdr:colOff>704850</xdr:colOff>
      <xdr:row>0</xdr:row>
      <xdr:rowOff>733425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8100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57150</xdr:rowOff>
    </xdr:from>
    <xdr:to>
      <xdr:col>1</xdr:col>
      <xdr:colOff>2886075</xdr:colOff>
      <xdr:row>0</xdr:row>
      <xdr:rowOff>419100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33700" y="571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228600</xdr:colOff>
      <xdr:row>0</xdr:row>
      <xdr:rowOff>723900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485775</xdr:colOff>
      <xdr:row>0</xdr:row>
      <xdr:rowOff>742950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57150</xdr:rowOff>
    </xdr:from>
    <xdr:to>
      <xdr:col>5</xdr:col>
      <xdr:colOff>457200</xdr:colOff>
      <xdr:row>0</xdr:row>
      <xdr:rowOff>752475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715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57150</xdr:rowOff>
    </xdr:from>
    <xdr:to>
      <xdr:col>11</xdr:col>
      <xdr:colOff>933450</xdr:colOff>
      <xdr:row>0</xdr:row>
      <xdr:rowOff>752475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5715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57150</xdr:rowOff>
    </xdr:from>
    <xdr:to>
      <xdr:col>5</xdr:col>
      <xdr:colOff>352425</xdr:colOff>
      <xdr:row>0</xdr:row>
      <xdr:rowOff>419100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362575" y="57150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228600</xdr:colOff>
      <xdr:row>0</xdr:row>
      <xdr:rowOff>723900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266700</xdr:colOff>
      <xdr:row>0</xdr:row>
      <xdr:rowOff>695325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28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76200</xdr:rowOff>
    </xdr:from>
    <xdr:to>
      <xdr:col>10</xdr:col>
      <xdr:colOff>390525</xdr:colOff>
      <xdr:row>0</xdr:row>
      <xdr:rowOff>685800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43725" y="76200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266700</xdr:colOff>
      <xdr:row>0</xdr:row>
      <xdr:rowOff>695325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28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76200</xdr:rowOff>
    </xdr:from>
    <xdr:to>
      <xdr:col>10</xdr:col>
      <xdr:colOff>390525</xdr:colOff>
      <xdr:row>0</xdr:row>
      <xdr:rowOff>685800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43725" y="76200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266700</xdr:colOff>
      <xdr:row>0</xdr:row>
      <xdr:rowOff>695325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28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76200</xdr:rowOff>
    </xdr:from>
    <xdr:to>
      <xdr:col>10</xdr:col>
      <xdr:colOff>390525</xdr:colOff>
      <xdr:row>0</xdr:row>
      <xdr:rowOff>685800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43725" y="76200"/>
          <a:ext cx="46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47625</xdr:rowOff>
    </xdr:from>
    <xdr:to>
      <xdr:col>5</xdr:col>
      <xdr:colOff>752475</xdr:colOff>
      <xdr:row>0</xdr:row>
      <xdr:rowOff>1133475</xdr:rowOff>
    </xdr:to>
    <xdr:pic>
      <xdr:nvPicPr>
        <xdr:cNvPr id="1" name="Imagem 1" descr="LOGO SETR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762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2371725</xdr:colOff>
      <xdr:row>0</xdr:row>
      <xdr:rowOff>104775</xdr:rowOff>
    </xdr:from>
    <xdr:to>
      <xdr:col>2</xdr:col>
      <xdr:colOff>66675</xdr:colOff>
      <xdr:row>0</xdr:row>
      <xdr:rowOff>733425</xdr:rowOff>
    </xdr:to>
    <xdr:pic>
      <xdr:nvPicPr>
        <xdr:cNvPr id="2" name="Picture 2" descr="http://www.pa.gov.br/img/para_brasa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752725" y="10477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476250</xdr:colOff>
      <xdr:row>0</xdr:row>
      <xdr:rowOff>1038225</xdr:rowOff>
    </xdr:to>
    <xdr:pic>
      <xdr:nvPicPr>
        <xdr:cNvPr id="3" name="Imagem 3" descr="Governo-do-Pará-Vertic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57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ngefix\engefix\Meus%20documentos\Documentos_Empresa\Modelo_Or&#231;amento_Arman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jamento\d\AMartins%20-%20Bel&#233;m\AA-Or&#231;amento\Or&#231;amentos%20prontos\Or&#231;amentos%20divers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ngefix\Engefix\A%20-%20Engefix\Clientes\FISP\Convite%20013_2003_CFAE\Empreita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JETO%20DE%20EXPANS&#195;O\Plano%20Diretor%20de%20Obras\Planodiretor4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mbire\Documents\SETRAN-PA\PONTE%20PAU%20DARCO\MOBILIZA&#199;&#195;O%20E%20DESMOBILIZA&#199;&#195;O%20-%20PONTE%20PAU%20DARC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icardo\Meus%20documentos\Manaus\BR%20319%202005\Planilha%20Br%20319%20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cardo%20Mesquita\180105\Meus%20documentos\BR%20242\Vicente\GAUTAMA%20MENS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PREFEITURA%20DE%20PLACAS\DEFESA%20CIVIL\2020\RECONSTRU&#199;&#195;O\OR&#199;AMENTO%20PONTE%20DE%20MADEIRA%20SOMBRA%20SANTA%20KM%2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Base"/>
      <sheetName val="Comp"/>
      <sheetName val="Ins Bas"/>
      <sheetName val="Ins Hidro"/>
      <sheetName val="Ins"/>
      <sheetName val="Ins Acab"/>
      <sheetName val="Ins Elet"/>
      <sheetName val="Ins Dados"/>
      <sheetName val="Resumo"/>
      <sheetName val="Módulo1"/>
      <sheetName val="Módulo2"/>
      <sheetName val="Insumos"/>
      <sheetName val="Composições"/>
      <sheetName val="Plan2"/>
      <sheetName val="Plan3"/>
      <sheetName val="Plan4"/>
      <sheetName val="Insumos_Elétrica"/>
      <sheetName val="Insumos Básicos"/>
      <sheetName val="Ins_Elét"/>
      <sheetName val="Insumos Acabamento"/>
      <sheetName val="Plan1"/>
    </sheetNames>
    <sheetDataSet>
      <sheetData sheetId="11">
        <row r="9">
          <cell r="I9">
            <v>0.11</v>
          </cell>
        </row>
        <row r="12">
          <cell r="I12">
            <v>0.42</v>
          </cell>
        </row>
        <row r="22">
          <cell r="I22">
            <v>0.35</v>
          </cell>
        </row>
        <row r="28">
          <cell r="I28">
            <v>0</v>
          </cell>
        </row>
        <row r="61">
          <cell r="I61">
            <v>20</v>
          </cell>
        </row>
        <row r="70">
          <cell r="I70">
            <v>3.41</v>
          </cell>
        </row>
        <row r="71">
          <cell r="I71">
            <v>365.3</v>
          </cell>
        </row>
        <row r="72">
          <cell r="I72">
            <v>665</v>
          </cell>
        </row>
        <row r="361">
          <cell r="I361">
            <v>1.73</v>
          </cell>
        </row>
        <row r="363">
          <cell r="I363">
            <v>2.84</v>
          </cell>
        </row>
        <row r="365">
          <cell r="I365">
            <v>2.84</v>
          </cell>
        </row>
        <row r="366">
          <cell r="I366">
            <v>3.13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- Oriximinar"/>
      <sheetName val="Orçamento Eriki"/>
      <sheetName val="Orçamento Passarela"/>
      <sheetName val="PM - Concórdia"/>
      <sheetName val="Pizzaria - "/>
      <sheetName val="Novo Piso do good palace"/>
      <sheetName val="Metalugic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estiário"/>
      <sheetName val="Prisão"/>
      <sheetName val="Res Civil"/>
      <sheetName val="Vest Civil"/>
      <sheetName val="Prisão Civil"/>
      <sheetName val="Vest Pint"/>
      <sheetName val="Prisão Pint"/>
      <sheetName val="Vest Civil (2)"/>
      <sheetName val="Prisão Civil (2)"/>
      <sheetName val="Extras"/>
      <sheetName val="Prisão Civil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Ins Bas"/>
      <sheetName val="Ins Hidro"/>
      <sheetName val="Ins"/>
      <sheetName val="Ins Acab"/>
      <sheetName val="Ins Elet"/>
      <sheetName val="Resumo"/>
      <sheetName val="Módulo1"/>
      <sheetName val="Módulo2"/>
      <sheetName val="Geral"/>
      <sheetName val="GERAL I"/>
      <sheetName val="Estacas Escavadas "/>
      <sheetName val="Calcinacao"/>
      <sheetName val="Estacas Pre-Moldadas"/>
    </sheetNames>
    <sheetDataSet>
      <sheetData sheetId="0">
        <row r="362">
          <cell r="E362" t="str">
            <v>UNID</v>
          </cell>
        </row>
        <row r="363">
          <cell r="E363">
            <v>1.61</v>
          </cell>
        </row>
        <row r="364">
          <cell r="E364">
            <v>0.11</v>
          </cell>
        </row>
        <row r="365">
          <cell r="E365">
            <v>15</v>
          </cell>
        </row>
        <row r="366">
          <cell r="E366">
            <v>12</v>
          </cell>
        </row>
        <row r="367">
          <cell r="E367">
            <v>12</v>
          </cell>
        </row>
        <row r="368">
          <cell r="E368">
            <v>2.21</v>
          </cell>
        </row>
        <row r="369">
          <cell r="E369">
            <v>1.34</v>
          </cell>
        </row>
        <row r="370">
          <cell r="E370" t="str">
            <v>TOTAL</v>
          </cell>
        </row>
        <row r="371">
          <cell r="E371" t="str">
            <v>B.D.I</v>
          </cell>
        </row>
        <row r="374">
          <cell r="E374" t="str">
            <v>UNID</v>
          </cell>
        </row>
        <row r="375">
          <cell r="E375">
            <v>0.22</v>
          </cell>
        </row>
        <row r="376">
          <cell r="E376">
            <v>15</v>
          </cell>
        </row>
        <row r="377">
          <cell r="E377">
            <v>12</v>
          </cell>
        </row>
        <row r="378">
          <cell r="E378">
            <v>2.21</v>
          </cell>
        </row>
        <row r="379">
          <cell r="E379">
            <v>1.34</v>
          </cell>
        </row>
        <row r="380">
          <cell r="E380" t="str">
            <v>TOTAL</v>
          </cell>
        </row>
        <row r="381">
          <cell r="E381" t="str">
            <v>B.D.I</v>
          </cell>
        </row>
        <row r="384">
          <cell r="E384" t="str">
            <v>UNID</v>
          </cell>
        </row>
        <row r="385">
          <cell r="E385">
            <v>1</v>
          </cell>
        </row>
        <row r="386">
          <cell r="E386">
            <v>5</v>
          </cell>
        </row>
        <row r="387">
          <cell r="E387">
            <v>20</v>
          </cell>
        </row>
        <row r="388">
          <cell r="E388">
            <v>2.5</v>
          </cell>
        </row>
        <row r="389">
          <cell r="E389">
            <v>2.21</v>
          </cell>
        </row>
        <row r="390">
          <cell r="E390">
            <v>1.34</v>
          </cell>
        </row>
        <row r="391">
          <cell r="E391" t="str">
            <v>TOTAL</v>
          </cell>
        </row>
        <row r="392">
          <cell r="E392" t="str">
            <v>B.D.I</v>
          </cell>
        </row>
        <row r="395">
          <cell r="E395" t="str">
            <v>UNID</v>
          </cell>
        </row>
        <row r="396">
          <cell r="E396">
            <v>0.24</v>
          </cell>
        </row>
        <row r="397">
          <cell r="E397">
            <v>2.21</v>
          </cell>
        </row>
        <row r="398">
          <cell r="E398">
            <v>1.34</v>
          </cell>
        </row>
        <row r="399">
          <cell r="E399" t="str">
            <v>TOTAL</v>
          </cell>
        </row>
        <row r="400">
          <cell r="E400" t="str">
            <v>B.D.I</v>
          </cell>
        </row>
        <row r="403">
          <cell r="E403" t="str">
            <v>UNID</v>
          </cell>
        </row>
        <row r="404">
          <cell r="E404">
            <v>1</v>
          </cell>
        </row>
        <row r="405">
          <cell r="E405">
            <v>15</v>
          </cell>
        </row>
        <row r="406">
          <cell r="E406">
            <v>12</v>
          </cell>
        </row>
        <row r="407">
          <cell r="E407">
            <v>2.21</v>
          </cell>
        </row>
        <row r="408">
          <cell r="E408">
            <v>1.34</v>
          </cell>
        </row>
        <row r="409">
          <cell r="E409" t="str">
            <v>TOTAL</v>
          </cell>
        </row>
        <row r="410">
          <cell r="E410" t="str">
            <v>B.D.I</v>
          </cell>
        </row>
        <row r="413">
          <cell r="E413" t="str">
            <v>UNID</v>
          </cell>
        </row>
        <row r="414">
          <cell r="E414">
            <v>15</v>
          </cell>
        </row>
        <row r="415">
          <cell r="E415">
            <v>12</v>
          </cell>
        </row>
        <row r="416">
          <cell r="E416">
            <v>2.21</v>
          </cell>
        </row>
        <row r="417">
          <cell r="E417">
            <v>1.34</v>
          </cell>
        </row>
        <row r="418">
          <cell r="E418" t="str">
            <v>TOTAL</v>
          </cell>
        </row>
        <row r="419">
          <cell r="E419" t="str">
            <v>B.D.I</v>
          </cell>
        </row>
        <row r="422">
          <cell r="E422" t="str">
            <v>UNID</v>
          </cell>
        </row>
        <row r="423">
          <cell r="E423">
            <v>1</v>
          </cell>
        </row>
        <row r="424">
          <cell r="E424">
            <v>5</v>
          </cell>
        </row>
        <row r="425">
          <cell r="E425">
            <v>20</v>
          </cell>
        </row>
        <row r="426">
          <cell r="E426">
            <v>1.6</v>
          </cell>
        </row>
        <row r="427">
          <cell r="E427">
            <v>2.21</v>
          </cell>
        </row>
        <row r="428">
          <cell r="E428">
            <v>1.34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 de Preços de Equi (2)"/>
      <sheetName val="Relatório de Preços de Equi (3)"/>
      <sheetName val="Relatório de Preços de Equipame"/>
      <sheetName val="PESADO"/>
      <sheetName val="LEVE"/>
      <sheetName val="Relatório de Preços de Equi (4)"/>
      <sheetName val="Relatório de Preços de Equi (5)"/>
      <sheetName val="QUANTIDADES"/>
      <sheetName val="RASCUNHO_Ñ Imprimir"/>
      <sheetName val="GRAF MATERIAL DE PV"/>
      <sheetName val="GRAF JAZ"/>
      <sheetName val="GRAF EROSÕES"/>
      <sheetName val="VOLUMES 01"/>
      <sheetName val="VOLUMES 02"/>
      <sheetName val="VOLUMES 03"/>
      <sheetName val="VOLUMES 04"/>
      <sheetName val="VOLUMES 05"/>
      <sheetName val="VOLUMES 06"/>
      <sheetName val="VOLUMES 07"/>
      <sheetName val="DIV GRAF OCORR_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s de Reajustame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TO"/>
    </sheetNames>
    <sheetDataSet>
      <sheetData sheetId="0">
        <row r="9">
          <cell r="A9">
            <v>2200201</v>
          </cell>
          <cell r="B9" t="str">
            <v>Reparos localizados</v>
          </cell>
          <cell r="C9" t="str">
            <v>m2</v>
          </cell>
          <cell r="D9">
            <v>25980.5</v>
          </cell>
          <cell r="F9">
            <v>0</v>
          </cell>
        </row>
        <row r="10">
          <cell r="A10">
            <v>2221005</v>
          </cell>
          <cell r="B10" t="str">
            <v>Lama asfáltica</v>
          </cell>
          <cell r="C10" t="str">
            <v>m2</v>
          </cell>
          <cell r="D10">
            <v>104300</v>
          </cell>
          <cell r="F10">
            <v>0</v>
          </cell>
        </row>
        <row r="11">
          <cell r="A11">
            <v>2234800</v>
          </cell>
          <cell r="B11" t="str">
            <v>Fresagem do pavimento</v>
          </cell>
          <cell r="C11" t="str">
            <v>m2</v>
          </cell>
          <cell r="D11">
            <v>46480</v>
          </cell>
          <cell r="F11">
            <v>0</v>
          </cell>
        </row>
        <row r="12">
          <cell r="A12">
            <v>2240000</v>
          </cell>
          <cell r="B12" t="str">
            <v>Pintura de ligação</v>
          </cell>
          <cell r="C12" t="str">
            <v>m2</v>
          </cell>
          <cell r="D12">
            <v>46480</v>
          </cell>
          <cell r="F12">
            <v>0</v>
          </cell>
        </row>
        <row r="13">
          <cell r="A13">
            <v>2254000</v>
          </cell>
          <cell r="B13" t="str">
            <v>CBUQ</v>
          </cell>
          <cell r="C13" t="str">
            <v>t</v>
          </cell>
          <cell r="D13">
            <v>3346.6</v>
          </cell>
          <cell r="F13">
            <v>0</v>
          </cell>
        </row>
        <row r="14">
          <cell r="A14">
            <v>3240000</v>
          </cell>
          <cell r="B14" t="str">
            <v>Pintura de ligação</v>
          </cell>
          <cell r="C14" t="str">
            <v>m2</v>
          </cell>
          <cell r="D14">
            <v>105000</v>
          </cell>
          <cell r="F14">
            <v>0</v>
          </cell>
        </row>
        <row r="15">
          <cell r="A15">
            <v>3254012</v>
          </cell>
          <cell r="B15" t="str">
            <v>CBUQ (massa fina)</v>
          </cell>
          <cell r="C15" t="str">
            <v>t</v>
          </cell>
          <cell r="D15">
            <v>6300</v>
          </cell>
          <cell r="F15">
            <v>0</v>
          </cell>
        </row>
        <row r="61">
          <cell r="A61">
            <v>0</v>
          </cell>
          <cell r="B61">
            <v>0</v>
          </cell>
          <cell r="D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D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D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D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D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F6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MEMÓRIA DE CÁLCULO"/>
      <sheetName val="ORÇAMENTO (VALOR ANTERIOR)"/>
      <sheetName val="ORÇAMENTO ATUALIZADO"/>
      <sheetName val="ORÇAMENTO COMPARATIVO"/>
      <sheetName val="MOBILIZAÇÃO PADRÃO"/>
      <sheetName val="DESMOBILIZAÇÃO PADRÃO"/>
      <sheetName val="MOB. IG. KM25"/>
      <sheetName val="MOB. IG. KM23"/>
      <sheetName val="MOB. IG. MINGOTA"/>
      <sheetName val="CRONOGRAMA"/>
    </sheetNames>
    <sheetDataSet>
      <sheetData sheetId="0">
        <row r="7">
          <cell r="C7">
            <v>80</v>
          </cell>
        </row>
      </sheetData>
      <sheetData sheetId="1">
        <row r="10">
          <cell r="A10">
            <v>1</v>
          </cell>
        </row>
        <row r="14">
          <cell r="C14">
            <v>10</v>
          </cell>
        </row>
        <row r="18">
          <cell r="C18">
            <v>12</v>
          </cell>
        </row>
        <row r="23">
          <cell r="C23">
            <v>6</v>
          </cell>
        </row>
        <row r="28">
          <cell r="C28">
            <v>500</v>
          </cell>
        </row>
        <row r="32">
          <cell r="C32">
            <v>80</v>
          </cell>
        </row>
        <row r="36">
          <cell r="D36">
            <v>29.7289728</v>
          </cell>
        </row>
        <row r="42">
          <cell r="C42">
            <v>225</v>
          </cell>
        </row>
        <row r="45">
          <cell r="C45">
            <v>0</v>
          </cell>
        </row>
        <row r="52">
          <cell r="C52">
            <v>816</v>
          </cell>
        </row>
        <row r="56">
          <cell r="D56">
            <v>75.80888064</v>
          </cell>
        </row>
        <row r="60">
          <cell r="C60">
            <v>135</v>
          </cell>
        </row>
        <row r="64">
          <cell r="D64">
            <v>5.5741824</v>
          </cell>
        </row>
        <row r="69">
          <cell r="C69">
            <v>123.54756169184401</v>
          </cell>
        </row>
        <row r="73">
          <cell r="D73">
            <v>2.5506542368355225</v>
          </cell>
        </row>
        <row r="77">
          <cell r="C77">
            <v>40</v>
          </cell>
        </row>
        <row r="81">
          <cell r="D81">
            <v>3.7161216</v>
          </cell>
        </row>
        <row r="85">
          <cell r="C85">
            <v>0</v>
          </cell>
        </row>
        <row r="89">
          <cell r="D89">
            <v>0</v>
          </cell>
        </row>
        <row r="93">
          <cell r="C93">
            <v>128.10000000000002</v>
          </cell>
        </row>
        <row r="97">
          <cell r="D97">
            <v>9.76122</v>
          </cell>
        </row>
        <row r="102">
          <cell r="C102">
            <v>720</v>
          </cell>
        </row>
        <row r="107">
          <cell r="C107">
            <v>76.5</v>
          </cell>
        </row>
        <row r="111">
          <cell r="D111">
            <v>7.10708256</v>
          </cell>
        </row>
        <row r="116">
          <cell r="C116">
            <v>225</v>
          </cell>
        </row>
        <row r="120">
          <cell r="D120">
            <v>20.903184000000003</v>
          </cell>
        </row>
        <row r="123">
          <cell r="C123">
            <v>480</v>
          </cell>
        </row>
        <row r="127">
          <cell r="D127">
            <v>5.574182400000001</v>
          </cell>
        </row>
        <row r="132">
          <cell r="C132">
            <v>960</v>
          </cell>
        </row>
        <row r="137">
          <cell r="C137">
            <v>360</v>
          </cell>
        </row>
        <row r="141">
          <cell r="D141">
            <v>27.431999999999995</v>
          </cell>
        </row>
        <row r="145">
          <cell r="C145">
            <v>320</v>
          </cell>
        </row>
        <row r="149">
          <cell r="D149">
            <v>9.909657600000001</v>
          </cell>
        </row>
        <row r="153">
          <cell r="C153">
            <v>160</v>
          </cell>
        </row>
        <row r="157">
          <cell r="D157">
            <v>10.322560000000001</v>
          </cell>
        </row>
        <row r="162">
          <cell r="C162">
            <v>60.800000000000004</v>
          </cell>
        </row>
        <row r="166">
          <cell r="D166">
            <v>0.706063104</v>
          </cell>
        </row>
        <row r="170">
          <cell r="C170">
            <v>197.2</v>
          </cell>
        </row>
        <row r="176">
          <cell r="D176">
            <v>5.90078217002496</v>
          </cell>
        </row>
        <row r="181">
          <cell r="C181">
            <v>720</v>
          </cell>
        </row>
        <row r="199">
          <cell r="D199">
            <v>103.969312</v>
          </cell>
        </row>
        <row r="208">
          <cell r="G208">
            <v>13.192499999999999</v>
          </cell>
        </row>
        <row r="1837">
          <cell r="A1837">
            <v>1</v>
          </cell>
        </row>
      </sheetData>
      <sheetData sheetId="5">
        <row r="29">
          <cell r="J29">
            <v>4100.55</v>
          </cell>
        </row>
      </sheetData>
      <sheetData sheetId="6">
        <row r="29">
          <cell r="J29">
            <v>6499.7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view="pageBreakPreview" zoomScale="145" zoomScaleSheetLayoutView="145" workbookViewId="0" topLeftCell="A2">
      <selection activeCell="A41" sqref="A41:G41"/>
    </sheetView>
  </sheetViews>
  <sheetFormatPr defaultColWidth="9.140625" defaultRowHeight="12.75"/>
  <cols>
    <col min="1" max="1" width="5.8515625" style="10" bestFit="1" customWidth="1"/>
    <col min="2" max="2" width="53.140625" style="16" customWidth="1"/>
    <col min="3" max="3" width="4.28125" style="11" bestFit="1" customWidth="1"/>
    <col min="4" max="4" width="8.421875" style="12" bestFit="1" customWidth="1"/>
    <col min="5" max="5" width="9.7109375" style="9" bestFit="1" customWidth="1"/>
    <col min="6" max="6" width="14.7109375" style="12" bestFit="1" customWidth="1"/>
    <col min="7" max="7" width="10.421875" style="3" bestFit="1" customWidth="1"/>
  </cols>
  <sheetData>
    <row r="1" spans="1:7" s="1" customFormat="1" ht="60.75" customHeight="1" thickBot="1">
      <c r="A1" s="221" t="s">
        <v>33</v>
      </c>
      <c r="B1" s="222"/>
      <c r="C1" s="222"/>
      <c r="D1" s="222"/>
      <c r="E1" s="222"/>
      <c r="F1" s="223"/>
      <c r="G1" s="3"/>
    </row>
    <row r="2" spans="1:7" s="1" customFormat="1" ht="15">
      <c r="A2" s="224" t="s">
        <v>160</v>
      </c>
      <c r="B2" s="225"/>
      <c r="C2" s="225"/>
      <c r="D2" s="225"/>
      <c r="E2" s="225"/>
      <c r="F2" s="226"/>
      <c r="G2" s="3"/>
    </row>
    <row r="3" spans="1:7" s="1" customFormat="1" ht="12.75">
      <c r="A3" s="111" t="s">
        <v>2</v>
      </c>
      <c r="B3" s="227" t="e">
        <f>#REF!</f>
        <v>#REF!</v>
      </c>
      <c r="C3" s="227"/>
      <c r="D3" s="227"/>
      <c r="E3" s="227"/>
      <c r="F3" s="228"/>
      <c r="G3" s="3"/>
    </row>
    <row r="4" spans="1:7" s="1" customFormat="1" ht="12.75">
      <c r="A4" s="111" t="s">
        <v>6</v>
      </c>
      <c r="B4" s="227" t="e">
        <f>#REF!</f>
        <v>#REF!</v>
      </c>
      <c r="C4" s="227"/>
      <c r="D4" s="227"/>
      <c r="E4" s="227"/>
      <c r="F4" s="228"/>
      <c r="G4" s="3"/>
    </row>
    <row r="5" spans="1:6" ht="13.5" thickBot="1">
      <c r="A5" s="229"/>
      <c r="B5" s="230"/>
      <c r="C5" s="230"/>
      <c r="D5" s="230"/>
      <c r="E5" s="230"/>
      <c r="F5" s="231"/>
    </row>
    <row r="6" spans="1:7" s="3" customFormat="1" ht="26.25">
      <c r="A6" s="141" t="s">
        <v>9</v>
      </c>
      <c r="B6" s="109" t="s">
        <v>10</v>
      </c>
      <c r="C6" s="142" t="s">
        <v>8</v>
      </c>
      <c r="D6" s="142" t="s">
        <v>11</v>
      </c>
      <c r="E6" s="143" t="s">
        <v>12</v>
      </c>
      <c r="F6" s="144" t="s">
        <v>13</v>
      </c>
      <c r="G6" s="129" t="s">
        <v>142</v>
      </c>
    </row>
    <row r="7" spans="1:7" s="1" customFormat="1" ht="12.75">
      <c r="A7" s="112" t="s">
        <v>14</v>
      </c>
      <c r="B7" s="15" t="s">
        <v>54</v>
      </c>
      <c r="C7" s="13"/>
      <c r="D7" s="13"/>
      <c r="E7" s="107"/>
      <c r="F7" s="113" t="e">
        <f>SUM(F8:F14)</f>
        <v>#REF!</v>
      </c>
      <c r="G7" s="130"/>
    </row>
    <row r="8" spans="1:7" s="4" customFormat="1" ht="12.75">
      <c r="A8" s="114" t="s">
        <v>15</v>
      </c>
      <c r="B8" s="6" t="s">
        <v>135</v>
      </c>
      <c r="C8" s="7" t="s">
        <v>4</v>
      </c>
      <c r="D8" s="8" t="e">
        <f>#REF!</f>
        <v>#REF!</v>
      </c>
      <c r="E8" s="8" t="e">
        <f>#REF!</f>
        <v>#REF!</v>
      </c>
      <c r="F8" s="115" t="e">
        <f aca="true" t="shared" si="0" ref="F8:F27">D8*E8</f>
        <v>#REF!</v>
      </c>
      <c r="G8" s="130"/>
    </row>
    <row r="9" spans="1:7" s="4" customFormat="1" ht="12.75">
      <c r="A9" s="114" t="s">
        <v>16</v>
      </c>
      <c r="B9" s="6" t="s">
        <v>18</v>
      </c>
      <c r="C9" s="7" t="s">
        <v>0</v>
      </c>
      <c r="D9" s="8" t="e">
        <f>#REF!</f>
        <v>#REF!</v>
      </c>
      <c r="E9" s="8">
        <v>289.15</v>
      </c>
      <c r="F9" s="115" t="e">
        <f t="shared" si="0"/>
        <v>#REF!</v>
      </c>
      <c r="G9" s="130"/>
    </row>
    <row r="10" spans="1:7" s="4" customFormat="1" ht="12.75">
      <c r="A10" s="114" t="s">
        <v>17</v>
      </c>
      <c r="B10" s="6" t="s">
        <v>19</v>
      </c>
      <c r="C10" s="7" t="s">
        <v>0</v>
      </c>
      <c r="D10" s="8" t="e">
        <f>#REF!</f>
        <v>#REF!</v>
      </c>
      <c r="E10" s="8">
        <v>354.22</v>
      </c>
      <c r="F10" s="115" t="e">
        <f t="shared" si="0"/>
        <v>#REF!</v>
      </c>
      <c r="G10" s="130"/>
    </row>
    <row r="11" spans="1:7" s="4" customFormat="1" ht="12.75">
      <c r="A11" s="114" t="s">
        <v>52</v>
      </c>
      <c r="B11" s="6" t="s">
        <v>23</v>
      </c>
      <c r="C11" s="7" t="s">
        <v>0</v>
      </c>
      <c r="D11" s="8" t="e">
        <f>#REF!</f>
        <v>#REF!</v>
      </c>
      <c r="E11" s="8">
        <v>154.27</v>
      </c>
      <c r="F11" s="115" t="e">
        <f t="shared" si="0"/>
        <v>#REF!</v>
      </c>
      <c r="G11" s="130"/>
    </row>
    <row r="12" spans="1:7" s="4" customFormat="1" ht="12.75">
      <c r="A12" s="114" t="s">
        <v>53</v>
      </c>
      <c r="B12" s="6" t="s">
        <v>28</v>
      </c>
      <c r="C12" s="7" t="s">
        <v>0</v>
      </c>
      <c r="D12" s="8" t="e">
        <f>#REF!</f>
        <v>#REF!</v>
      </c>
      <c r="E12" s="8">
        <v>2.59</v>
      </c>
      <c r="F12" s="115" t="e">
        <f t="shared" si="0"/>
        <v>#REF!</v>
      </c>
      <c r="G12" s="130"/>
    </row>
    <row r="13" spans="1:7" s="122" customFormat="1" ht="12.75">
      <c r="A13" s="117" t="s">
        <v>121</v>
      </c>
      <c r="B13" s="118" t="s">
        <v>95</v>
      </c>
      <c r="C13" s="119" t="s">
        <v>3</v>
      </c>
      <c r="D13" s="120" t="e">
        <f>#REF!</f>
        <v>#REF!</v>
      </c>
      <c r="E13" s="120">
        <v>511.71</v>
      </c>
      <c r="F13" s="121" t="e">
        <f t="shared" si="0"/>
        <v>#REF!</v>
      </c>
      <c r="G13" s="131" t="s">
        <v>143</v>
      </c>
    </row>
    <row r="14" spans="1:7" s="20" customFormat="1" ht="12.75">
      <c r="A14" s="114" t="s">
        <v>122</v>
      </c>
      <c r="B14" s="17" t="s">
        <v>96</v>
      </c>
      <c r="C14" s="18" t="s">
        <v>1</v>
      </c>
      <c r="D14" s="19" t="e">
        <f>#REF!</f>
        <v>#REF!</v>
      </c>
      <c r="E14" s="24">
        <v>75.89</v>
      </c>
      <c r="F14" s="116" t="e">
        <f t="shared" si="0"/>
        <v>#REF!</v>
      </c>
      <c r="G14" s="132"/>
    </row>
    <row r="15" spans="1:7" s="4" customFormat="1" ht="12.75">
      <c r="A15" s="112" t="s">
        <v>20</v>
      </c>
      <c r="B15" s="15" t="s">
        <v>29</v>
      </c>
      <c r="C15" s="13"/>
      <c r="D15" s="13"/>
      <c r="E15" s="107"/>
      <c r="F15" s="113" t="e">
        <f>SUM(F16:F22)</f>
        <v>#REF!</v>
      </c>
      <c r="G15" s="130"/>
    </row>
    <row r="16" spans="1:7" s="124" customFormat="1" ht="26.25">
      <c r="A16" s="117" t="s">
        <v>22</v>
      </c>
      <c r="B16" s="118" t="s">
        <v>146</v>
      </c>
      <c r="C16" s="123" t="s">
        <v>3</v>
      </c>
      <c r="D16" s="120" t="e">
        <f>#REF!</f>
        <v>#REF!</v>
      </c>
      <c r="E16" s="120">
        <v>162.24</v>
      </c>
      <c r="F16" s="121" t="e">
        <f t="shared" si="0"/>
        <v>#REF!</v>
      </c>
      <c r="G16" s="131" t="s">
        <v>141</v>
      </c>
    </row>
    <row r="17" spans="1:7" s="124" customFormat="1" ht="12.75">
      <c r="A17" s="117" t="s">
        <v>24</v>
      </c>
      <c r="B17" s="118" t="s">
        <v>116</v>
      </c>
      <c r="C17" s="123" t="s">
        <v>3</v>
      </c>
      <c r="D17" s="120" t="e">
        <f>#REF!</f>
        <v>#REF!</v>
      </c>
      <c r="E17" s="120">
        <v>91.46</v>
      </c>
      <c r="F17" s="121" t="e">
        <f t="shared" si="0"/>
        <v>#REF!</v>
      </c>
      <c r="G17" s="131" t="s">
        <v>144</v>
      </c>
    </row>
    <row r="18" spans="1:7" s="124" customFormat="1" ht="12.75">
      <c r="A18" s="117" t="s">
        <v>25</v>
      </c>
      <c r="B18" s="118" t="s">
        <v>117</v>
      </c>
      <c r="C18" s="123" t="s">
        <v>3</v>
      </c>
      <c r="D18" s="120" t="e">
        <f>#REF!</f>
        <v>#REF!</v>
      </c>
      <c r="E18" s="120">
        <v>62.72</v>
      </c>
      <c r="F18" s="121" t="e">
        <f t="shared" si="0"/>
        <v>#REF!</v>
      </c>
      <c r="G18" s="131" t="s">
        <v>145</v>
      </c>
    </row>
    <row r="19" spans="1:7" s="124" customFormat="1" ht="26.25">
      <c r="A19" s="117" t="s">
        <v>26</v>
      </c>
      <c r="B19" s="118" t="s">
        <v>147</v>
      </c>
      <c r="C19" s="123" t="s">
        <v>3</v>
      </c>
      <c r="D19" s="120" t="e">
        <f>#REF!</f>
        <v>#REF!</v>
      </c>
      <c r="E19" s="120">
        <f>E16</f>
        <v>162.24</v>
      </c>
      <c r="F19" s="121" t="e">
        <f t="shared" si="0"/>
        <v>#REF!</v>
      </c>
      <c r="G19" s="131" t="s">
        <v>141</v>
      </c>
    </row>
    <row r="20" spans="1:7" s="124" customFormat="1" ht="12.75">
      <c r="A20" s="117" t="s">
        <v>27</v>
      </c>
      <c r="B20" s="118" t="s">
        <v>118</v>
      </c>
      <c r="C20" s="123" t="s">
        <v>3</v>
      </c>
      <c r="D20" s="120" t="e">
        <f>#REF!</f>
        <v>#REF!</v>
      </c>
      <c r="E20" s="120">
        <v>139.61</v>
      </c>
      <c r="F20" s="121" t="e">
        <f t="shared" si="0"/>
        <v>#REF!</v>
      </c>
      <c r="G20" s="131" t="s">
        <v>148</v>
      </c>
    </row>
    <row r="21" spans="1:7" s="1" customFormat="1" ht="26.25">
      <c r="A21" s="117" t="s">
        <v>123</v>
      </c>
      <c r="B21" s="118" t="s">
        <v>119</v>
      </c>
      <c r="C21" s="123" t="s">
        <v>0</v>
      </c>
      <c r="D21" s="120" t="e">
        <f>#REF!</f>
        <v>#REF!</v>
      </c>
      <c r="E21" s="120">
        <v>140.53</v>
      </c>
      <c r="F21" s="121" t="e">
        <f t="shared" si="0"/>
        <v>#REF!</v>
      </c>
      <c r="G21" s="131" t="s">
        <v>149</v>
      </c>
    </row>
    <row r="22" spans="1:7" s="1" customFormat="1" ht="12.75">
      <c r="A22" s="114" t="s">
        <v>124</v>
      </c>
      <c r="B22" s="6" t="s">
        <v>120</v>
      </c>
      <c r="C22" s="5" t="s">
        <v>0</v>
      </c>
      <c r="D22" s="8" t="e">
        <f>#REF!</f>
        <v>#REF!</v>
      </c>
      <c r="E22" s="8">
        <v>13.94</v>
      </c>
      <c r="F22" s="115" t="e">
        <f t="shared" si="0"/>
        <v>#REF!</v>
      </c>
      <c r="G22" s="130"/>
    </row>
    <row r="23" spans="1:7" s="4" customFormat="1" ht="12.75">
      <c r="A23" s="112" t="s">
        <v>43</v>
      </c>
      <c r="B23" s="15" t="s">
        <v>31</v>
      </c>
      <c r="C23" s="13"/>
      <c r="D23" s="13"/>
      <c r="E23" s="107"/>
      <c r="F23" s="113" t="e">
        <f>SUM(F24:F27)</f>
        <v>#REF!</v>
      </c>
      <c r="G23" s="130"/>
    </row>
    <row r="24" spans="1:7" s="124" customFormat="1" ht="26.25">
      <c r="A24" s="117" t="s">
        <v>44</v>
      </c>
      <c r="B24" s="118" t="s">
        <v>50</v>
      </c>
      <c r="C24" s="123" t="s">
        <v>3</v>
      </c>
      <c r="D24" s="120" t="e">
        <f>#REF!</f>
        <v>#REF!</v>
      </c>
      <c r="E24" s="120">
        <v>143.48</v>
      </c>
      <c r="F24" s="121" t="e">
        <f t="shared" si="0"/>
        <v>#REF!</v>
      </c>
      <c r="G24" s="131" t="s">
        <v>150</v>
      </c>
    </row>
    <row r="25" spans="1:7" s="124" customFormat="1" ht="12.75">
      <c r="A25" s="117" t="s">
        <v>45</v>
      </c>
      <c r="B25" s="118" t="s">
        <v>32</v>
      </c>
      <c r="C25" s="119" t="s">
        <v>3</v>
      </c>
      <c r="D25" s="120" t="e">
        <f>#REF!</f>
        <v>#REF!</v>
      </c>
      <c r="E25" s="120">
        <v>137.96</v>
      </c>
      <c r="F25" s="121" t="e">
        <f t="shared" si="0"/>
        <v>#REF!</v>
      </c>
      <c r="G25" s="131" t="s">
        <v>151</v>
      </c>
    </row>
    <row r="26" spans="1:7" s="124" customFormat="1" ht="12.75">
      <c r="A26" s="117" t="s">
        <v>46</v>
      </c>
      <c r="B26" s="118" t="s">
        <v>34</v>
      </c>
      <c r="C26" s="119" t="s">
        <v>3</v>
      </c>
      <c r="D26" s="120" t="e">
        <f>#REF!</f>
        <v>#REF!</v>
      </c>
      <c r="E26" s="120">
        <v>127.93</v>
      </c>
      <c r="F26" s="121" t="e">
        <f t="shared" si="0"/>
        <v>#REF!</v>
      </c>
      <c r="G26" s="131" t="s">
        <v>152</v>
      </c>
    </row>
    <row r="27" spans="1:7" s="1" customFormat="1" ht="12.75">
      <c r="A27" s="114" t="s">
        <v>47</v>
      </c>
      <c r="B27" s="6" t="s">
        <v>30</v>
      </c>
      <c r="C27" s="7" t="s">
        <v>7</v>
      </c>
      <c r="D27" s="8" t="e">
        <f>#REF!</f>
        <v>#REF!</v>
      </c>
      <c r="E27" s="8">
        <v>13.94</v>
      </c>
      <c r="F27" s="115" t="e">
        <f t="shared" si="0"/>
        <v>#REF!</v>
      </c>
      <c r="G27" s="130"/>
    </row>
    <row r="28" spans="1:7" s="4" customFormat="1" ht="12.75">
      <c r="A28" s="112" t="s">
        <v>125</v>
      </c>
      <c r="B28" s="15" t="s">
        <v>35</v>
      </c>
      <c r="C28" s="13"/>
      <c r="D28" s="13"/>
      <c r="E28" s="107"/>
      <c r="F28" s="113" t="e">
        <f>SUM(F29:F34)</f>
        <v>#REF!</v>
      </c>
      <c r="G28" s="130"/>
    </row>
    <row r="29" spans="1:7" s="127" customFormat="1" ht="26.25">
      <c r="A29" s="117" t="s">
        <v>126</v>
      </c>
      <c r="B29" s="118" t="s">
        <v>36</v>
      </c>
      <c r="C29" s="119" t="s">
        <v>0</v>
      </c>
      <c r="D29" s="120" t="e">
        <f>#REF!</f>
        <v>#REF!</v>
      </c>
      <c r="E29" s="120">
        <v>82.54</v>
      </c>
      <c r="F29" s="121" t="e">
        <f aca="true" t="shared" si="1" ref="F29:F34">D29*E29</f>
        <v>#REF!</v>
      </c>
      <c r="G29" s="131" t="s">
        <v>153</v>
      </c>
    </row>
    <row r="30" spans="1:7" s="124" customFormat="1" ht="12.75">
      <c r="A30" s="117" t="s">
        <v>127</v>
      </c>
      <c r="B30" s="118" t="s">
        <v>38</v>
      </c>
      <c r="C30" s="119" t="s">
        <v>3</v>
      </c>
      <c r="D30" s="120" t="e">
        <f>#REF!</f>
        <v>#REF!</v>
      </c>
      <c r="E30" s="120">
        <v>61.78</v>
      </c>
      <c r="F30" s="121" t="e">
        <f t="shared" si="1"/>
        <v>#REF!</v>
      </c>
      <c r="G30" s="131" t="s">
        <v>154</v>
      </c>
    </row>
    <row r="31" spans="1:7" s="124" customFormat="1" ht="12.75">
      <c r="A31" s="117" t="s">
        <v>128</v>
      </c>
      <c r="B31" s="118" t="s">
        <v>39</v>
      </c>
      <c r="C31" s="119" t="s">
        <v>3</v>
      </c>
      <c r="D31" s="120" t="e">
        <f>#REF!</f>
        <v>#REF!</v>
      </c>
      <c r="E31" s="120">
        <v>111.77</v>
      </c>
      <c r="F31" s="121" t="e">
        <f t="shared" si="1"/>
        <v>#REF!</v>
      </c>
      <c r="G31" s="131" t="s">
        <v>155</v>
      </c>
    </row>
    <row r="32" spans="1:7" s="124" customFormat="1" ht="12.75">
      <c r="A32" s="117" t="s">
        <v>129</v>
      </c>
      <c r="B32" s="118" t="s">
        <v>40</v>
      </c>
      <c r="C32" s="119" t="s">
        <v>3</v>
      </c>
      <c r="D32" s="120" t="e">
        <f>#REF!</f>
        <v>#REF!</v>
      </c>
      <c r="E32" s="120">
        <v>23.76</v>
      </c>
      <c r="F32" s="121" t="e">
        <f t="shared" si="1"/>
        <v>#REF!</v>
      </c>
      <c r="G32" s="131" t="s">
        <v>156</v>
      </c>
    </row>
    <row r="33" spans="1:7" s="124" customFormat="1" ht="12.75">
      <c r="A33" s="117" t="s">
        <v>130</v>
      </c>
      <c r="B33" s="118" t="s">
        <v>41</v>
      </c>
      <c r="C33" s="119" t="s">
        <v>3</v>
      </c>
      <c r="D33" s="120" t="e">
        <f>#REF!</f>
        <v>#REF!</v>
      </c>
      <c r="E33" s="120">
        <v>58.02</v>
      </c>
      <c r="F33" s="121" t="e">
        <f t="shared" si="1"/>
        <v>#REF!</v>
      </c>
      <c r="G33" s="131" t="s">
        <v>159</v>
      </c>
    </row>
    <row r="34" spans="1:7" s="1" customFormat="1" ht="12.75">
      <c r="A34" s="114" t="s">
        <v>131</v>
      </c>
      <c r="B34" s="6" t="s">
        <v>30</v>
      </c>
      <c r="C34" s="7" t="s">
        <v>7</v>
      </c>
      <c r="D34" s="8" t="e">
        <f>#REF!</f>
        <v>#REF!</v>
      </c>
      <c r="E34" s="8">
        <v>13.94</v>
      </c>
      <c r="F34" s="115" t="e">
        <f t="shared" si="1"/>
        <v>#REF!</v>
      </c>
      <c r="G34" s="130"/>
    </row>
    <row r="35" spans="1:7" s="4" customFormat="1" ht="12.75">
      <c r="A35" s="112" t="s">
        <v>132</v>
      </c>
      <c r="B35" s="15" t="s">
        <v>136</v>
      </c>
      <c r="C35" s="13"/>
      <c r="D35" s="13"/>
      <c r="E35" s="107"/>
      <c r="F35" s="113" t="e">
        <f>SUM(F36:F38)</f>
        <v>#REF!</v>
      </c>
      <c r="G35" s="130"/>
    </row>
    <row r="36" spans="1:7" s="1" customFormat="1" ht="12.75">
      <c r="A36" s="114" t="s">
        <v>133</v>
      </c>
      <c r="B36" s="6" t="s">
        <v>42</v>
      </c>
      <c r="C36" s="7" t="s">
        <v>0</v>
      </c>
      <c r="D36" s="8" t="e">
        <f>#REF!</f>
        <v>#REF!</v>
      </c>
      <c r="E36" s="8">
        <v>19.19</v>
      </c>
      <c r="F36" s="115" t="e">
        <f>D36*E36</f>
        <v>#REF!</v>
      </c>
      <c r="G36" s="130"/>
    </row>
    <row r="37" spans="1:7" s="1" customFormat="1" ht="26.25">
      <c r="A37" s="114" t="s">
        <v>134</v>
      </c>
      <c r="B37" s="6" t="s">
        <v>140</v>
      </c>
      <c r="C37" s="7" t="s">
        <v>0</v>
      </c>
      <c r="D37" s="8" t="e">
        <f>#REF!</f>
        <v>#REF!</v>
      </c>
      <c r="E37" s="8">
        <v>313.1</v>
      </c>
      <c r="F37" s="115" t="e">
        <f>D37*E37</f>
        <v>#REF!</v>
      </c>
      <c r="G37" s="130"/>
    </row>
    <row r="38" spans="1:7" s="1" customFormat="1" ht="13.5" thickBot="1">
      <c r="A38" s="137" t="s">
        <v>137</v>
      </c>
      <c r="B38" s="138" t="s">
        <v>138</v>
      </c>
      <c r="C38" s="139" t="s">
        <v>4</v>
      </c>
      <c r="D38" s="140" t="e">
        <f>#REF!</f>
        <v>#REF!</v>
      </c>
      <c r="E38" s="140" t="e">
        <f>#REF!</f>
        <v>#REF!</v>
      </c>
      <c r="F38" s="135" t="e">
        <f>D38*E38</f>
        <v>#REF!</v>
      </c>
      <c r="G38" s="130"/>
    </row>
    <row r="39" spans="1:7" ht="13.5" thickBot="1">
      <c r="A39" s="218" t="s">
        <v>106</v>
      </c>
      <c r="B39" s="219"/>
      <c r="C39" s="219"/>
      <c r="D39" s="219"/>
      <c r="E39" s="220"/>
      <c r="F39" s="136" t="e">
        <f>F7+F15+F23+F28+F35</f>
        <v>#REF!</v>
      </c>
      <c r="G39" s="134"/>
    </row>
    <row r="40" spans="1:7" ht="12.75">
      <c r="A40" s="232" t="s">
        <v>139</v>
      </c>
      <c r="B40" s="232"/>
      <c r="C40" s="232"/>
      <c r="D40" s="232"/>
      <c r="E40" s="232"/>
      <c r="F40" s="234" t="e">
        <f>F39/#REF!</f>
        <v>#REF!</v>
      </c>
      <c r="G40" s="235"/>
    </row>
    <row r="41" spans="1:7" ht="12.75">
      <c r="A41" s="233" t="s">
        <v>157</v>
      </c>
      <c r="B41" s="233"/>
      <c r="C41" s="233"/>
      <c r="D41" s="233"/>
      <c r="E41" s="233"/>
      <c r="F41" s="236" t="e">
        <f>#REF!+#REF!+#REF!+#REF!+#REF!+#REF!+#REF!+#REF!+#REF!+#REF!+#REF!+#REF!+#REF!+#REF!+#REF!</f>
        <v>#REF!</v>
      </c>
      <c r="G41" s="236"/>
    </row>
    <row r="42" spans="1:7" ht="12.75">
      <c r="A42" s="233" t="s">
        <v>158</v>
      </c>
      <c r="B42" s="233"/>
      <c r="C42" s="233"/>
      <c r="D42" s="233"/>
      <c r="E42" s="233"/>
      <c r="F42" s="236" t="e">
        <f>F41/#REF!</f>
        <v>#REF!</v>
      </c>
      <c r="G42" s="236"/>
    </row>
  </sheetData>
  <sheetProtection/>
  <mergeCells count="12">
    <mergeCell ref="A40:E40"/>
    <mergeCell ref="A41:E41"/>
    <mergeCell ref="A42:E42"/>
    <mergeCell ref="F40:G40"/>
    <mergeCell ref="F41:G41"/>
    <mergeCell ref="F42:G42"/>
    <mergeCell ref="A39:E39"/>
    <mergeCell ref="A1:F1"/>
    <mergeCell ref="A2:F2"/>
    <mergeCell ref="B3:F3"/>
    <mergeCell ref="B4:F4"/>
    <mergeCell ref="A5:F5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view="pageBreakPreview" zoomScale="130" zoomScaleSheetLayoutView="130" workbookViewId="0" topLeftCell="A31">
      <selection activeCell="F41" sqref="F41"/>
    </sheetView>
  </sheetViews>
  <sheetFormatPr defaultColWidth="9.140625" defaultRowHeight="12.75"/>
  <cols>
    <col min="1" max="1" width="5.8515625" style="10" bestFit="1" customWidth="1"/>
    <col min="2" max="2" width="53.140625" style="16" customWidth="1"/>
    <col min="3" max="3" width="4.28125" style="11" bestFit="1" customWidth="1"/>
    <col min="4" max="4" width="8.421875" style="12" bestFit="1" customWidth="1"/>
    <col min="5" max="5" width="9.7109375" style="9" bestFit="1" customWidth="1"/>
    <col min="6" max="6" width="14.7109375" style="12" bestFit="1" customWidth="1"/>
    <col min="7" max="7" width="10.421875" style="3" bestFit="1" customWidth="1"/>
    <col min="8" max="9" width="9.140625" style="145" customWidth="1"/>
  </cols>
  <sheetData>
    <row r="1" spans="1:9" s="1" customFormat="1" ht="60.75" customHeight="1" thickBot="1">
      <c r="A1" s="221" t="s">
        <v>179</v>
      </c>
      <c r="B1" s="222"/>
      <c r="C1" s="222"/>
      <c r="D1" s="222"/>
      <c r="E1" s="222"/>
      <c r="F1" s="223"/>
      <c r="G1" s="3"/>
      <c r="H1" s="133"/>
      <c r="I1" s="133"/>
    </row>
    <row r="2" spans="1:9" s="1" customFormat="1" ht="15">
      <c r="A2" s="224" t="s">
        <v>177</v>
      </c>
      <c r="B2" s="225"/>
      <c r="C2" s="225"/>
      <c r="D2" s="225"/>
      <c r="E2" s="225"/>
      <c r="F2" s="226"/>
      <c r="G2" s="3"/>
      <c r="H2" s="133"/>
      <c r="I2" s="133"/>
    </row>
    <row r="3" spans="1:9" s="1" customFormat="1" ht="12.75">
      <c r="A3" s="111" t="s">
        <v>2</v>
      </c>
      <c r="B3" s="227" t="e">
        <f>#REF!</f>
        <v>#REF!</v>
      </c>
      <c r="C3" s="227"/>
      <c r="D3" s="227"/>
      <c r="E3" s="227"/>
      <c r="F3" s="228"/>
      <c r="G3" s="3"/>
      <c r="H3" s="133"/>
      <c r="I3" s="133"/>
    </row>
    <row r="4" spans="1:9" s="1" customFormat="1" ht="12.75">
      <c r="A4" s="111" t="s">
        <v>6</v>
      </c>
      <c r="B4" s="227" t="e">
        <f>#REF!</f>
        <v>#REF!</v>
      </c>
      <c r="C4" s="227"/>
      <c r="D4" s="227"/>
      <c r="E4" s="227"/>
      <c r="F4" s="228"/>
      <c r="G4" s="3"/>
      <c r="H4" s="133"/>
      <c r="I4" s="133"/>
    </row>
    <row r="5" spans="1:6" ht="13.5" thickBot="1">
      <c r="A5" s="229"/>
      <c r="B5" s="230"/>
      <c r="C5" s="230"/>
      <c r="D5" s="230"/>
      <c r="E5" s="230"/>
      <c r="F5" s="231"/>
    </row>
    <row r="6" spans="1:9" s="3" customFormat="1" ht="26.25">
      <c r="A6" s="141" t="s">
        <v>9</v>
      </c>
      <c r="B6" s="109" t="s">
        <v>10</v>
      </c>
      <c r="C6" s="142" t="s">
        <v>8</v>
      </c>
      <c r="D6" s="142" t="s">
        <v>11</v>
      </c>
      <c r="E6" s="143" t="s">
        <v>12</v>
      </c>
      <c r="F6" s="144" t="s">
        <v>13</v>
      </c>
      <c r="G6" s="129" t="s">
        <v>142</v>
      </c>
      <c r="H6" s="133"/>
      <c r="I6" s="133"/>
    </row>
    <row r="7" spans="1:9" s="1" customFormat="1" ht="12.75">
      <c r="A7" s="112" t="s">
        <v>14</v>
      </c>
      <c r="B7" s="15" t="s">
        <v>54</v>
      </c>
      <c r="C7" s="13"/>
      <c r="D7" s="13"/>
      <c r="E7" s="107"/>
      <c r="F7" s="113">
        <f>SUM(F8:F16)</f>
        <v>151521.44</v>
      </c>
      <c r="G7" s="130"/>
      <c r="H7" s="133"/>
      <c r="I7" s="133"/>
    </row>
    <row r="8" spans="1:9" s="4" customFormat="1" ht="12.75">
      <c r="A8" s="114" t="s">
        <v>15</v>
      </c>
      <c r="B8" s="6" t="s">
        <v>135</v>
      </c>
      <c r="C8" s="7" t="s">
        <v>4</v>
      </c>
      <c r="D8" s="8">
        <f>'[8]MEMÓRIA DE CÁLCULO'!A10</f>
        <v>1</v>
      </c>
      <c r="E8" s="8">
        <f>'[8]MOBILIZAÇÃO PADRÃO'!J29</f>
        <v>4100.55</v>
      </c>
      <c r="F8" s="115">
        <f>ROUND((D8*E8),2)</f>
        <v>4100.55</v>
      </c>
      <c r="G8" s="130"/>
      <c r="H8" s="146">
        <v>2255.01</v>
      </c>
      <c r="I8" s="147">
        <f>E8-H8</f>
        <v>1845.54</v>
      </c>
    </row>
    <row r="9" spans="1:9" s="4" customFormat="1" ht="12.75">
      <c r="A9" s="114" t="s">
        <v>16</v>
      </c>
      <c r="B9" s="6" t="s">
        <v>18</v>
      </c>
      <c r="C9" s="7" t="s">
        <v>0</v>
      </c>
      <c r="D9" s="8">
        <f>'[8]MEMÓRIA DE CÁLCULO'!C14</f>
        <v>10</v>
      </c>
      <c r="E9" s="8">
        <v>293.92</v>
      </c>
      <c r="F9" s="115">
        <f aca="true" t="shared" si="0" ref="F9:F36">ROUND((D9*E9),2)</f>
        <v>2939.2</v>
      </c>
      <c r="G9" s="130"/>
      <c r="H9" s="146">
        <v>290.64</v>
      </c>
      <c r="I9" s="147">
        <f aca="true" t="shared" si="1" ref="I9:I40">E9-H9</f>
        <v>3.2800000000000296</v>
      </c>
    </row>
    <row r="10" spans="1:9" s="4" customFormat="1" ht="12.75">
      <c r="A10" s="114" t="s">
        <v>17</v>
      </c>
      <c r="B10" s="6" t="s">
        <v>19</v>
      </c>
      <c r="C10" s="7" t="s">
        <v>0</v>
      </c>
      <c r="D10" s="8">
        <f>'[8]MEMÓRIA DE CÁLCULO'!C18</f>
        <v>12</v>
      </c>
      <c r="E10" s="8">
        <v>590.47</v>
      </c>
      <c r="F10" s="115">
        <f t="shared" si="0"/>
        <v>7085.64</v>
      </c>
      <c r="G10" s="130" t="s">
        <v>172</v>
      </c>
      <c r="H10" s="146">
        <v>361.76</v>
      </c>
      <c r="I10" s="147">
        <f t="shared" si="1"/>
        <v>228.71000000000004</v>
      </c>
    </row>
    <row r="11" spans="1:9" s="4" customFormat="1" ht="12.75">
      <c r="A11" s="114" t="s">
        <v>52</v>
      </c>
      <c r="B11" s="6" t="s">
        <v>178</v>
      </c>
      <c r="C11" s="7" t="s">
        <v>0</v>
      </c>
      <c r="D11" s="8">
        <f>D31</f>
        <v>360</v>
      </c>
      <c r="E11" s="8">
        <v>86.78</v>
      </c>
      <c r="F11" s="115">
        <f t="shared" si="0"/>
        <v>31240.8</v>
      </c>
      <c r="G11" s="130"/>
      <c r="H11" s="146"/>
      <c r="I11" s="147"/>
    </row>
    <row r="12" spans="1:9" s="4" customFormat="1" ht="12.75">
      <c r="A12" s="114" t="s">
        <v>53</v>
      </c>
      <c r="B12" s="6" t="s">
        <v>23</v>
      </c>
      <c r="C12" s="7" t="s">
        <v>0</v>
      </c>
      <c r="D12" s="8">
        <f>'[8]MEMÓRIA DE CÁLCULO'!C23</f>
        <v>6</v>
      </c>
      <c r="E12" s="8">
        <v>178.95</v>
      </c>
      <c r="F12" s="115">
        <f t="shared" si="0"/>
        <v>1073.7</v>
      </c>
      <c r="G12" s="130" t="s">
        <v>173</v>
      </c>
      <c r="H12" s="146">
        <v>155.36</v>
      </c>
      <c r="I12" s="147">
        <f t="shared" si="1"/>
        <v>23.589999999999975</v>
      </c>
    </row>
    <row r="13" spans="1:9" s="4" customFormat="1" ht="12.75">
      <c r="A13" s="114" t="s">
        <v>121</v>
      </c>
      <c r="B13" s="6" t="s">
        <v>28</v>
      </c>
      <c r="C13" s="7" t="s">
        <v>0</v>
      </c>
      <c r="D13" s="8">
        <f>'[8]MEMÓRIA DE CÁLCULO'!C28</f>
        <v>500</v>
      </c>
      <c r="E13" s="8">
        <v>2.77</v>
      </c>
      <c r="F13" s="115">
        <f t="shared" si="0"/>
        <v>1385</v>
      </c>
      <c r="G13" s="130" t="s">
        <v>174</v>
      </c>
      <c r="H13" s="146">
        <v>2.66</v>
      </c>
      <c r="I13" s="147">
        <f t="shared" si="1"/>
        <v>0.10999999999999988</v>
      </c>
    </row>
    <row r="14" spans="1:9" s="20" customFormat="1" ht="12.75">
      <c r="A14" s="204" t="s">
        <v>122</v>
      </c>
      <c r="B14" s="17" t="s">
        <v>95</v>
      </c>
      <c r="C14" s="18" t="s">
        <v>3</v>
      </c>
      <c r="D14" s="19">
        <f>'[8]MEMÓRIA DE CÁLCULO'!C32</f>
        <v>80</v>
      </c>
      <c r="E14" s="19">
        <v>1075.96</v>
      </c>
      <c r="F14" s="116">
        <f t="shared" si="0"/>
        <v>86076.8</v>
      </c>
      <c r="G14" s="132"/>
      <c r="H14" s="148">
        <v>513.14</v>
      </c>
      <c r="I14" s="205">
        <f t="shared" si="1"/>
        <v>562.82</v>
      </c>
    </row>
    <row r="15" spans="1:9" s="20" customFormat="1" ht="12.75">
      <c r="A15" s="204" t="s">
        <v>175</v>
      </c>
      <c r="B15" s="17" t="s">
        <v>96</v>
      </c>
      <c r="C15" s="18" t="s">
        <v>1</v>
      </c>
      <c r="D15" s="19">
        <f>'[8]MEMÓRIA DE CÁLCULO'!C42</f>
        <v>225</v>
      </c>
      <c r="E15" s="19">
        <v>78.31</v>
      </c>
      <c r="F15" s="116">
        <f t="shared" si="0"/>
        <v>17619.75</v>
      </c>
      <c r="G15" s="132"/>
      <c r="H15" s="205">
        <f>E15</f>
        <v>78.31</v>
      </c>
      <c r="I15" s="205">
        <f t="shared" si="1"/>
        <v>0</v>
      </c>
    </row>
    <row r="16" spans="1:6" s="20" customFormat="1" ht="12.75">
      <c r="A16" s="5">
        <v>1.9</v>
      </c>
      <c r="B16" s="17" t="s">
        <v>176</v>
      </c>
      <c r="C16" s="18" t="s">
        <v>3</v>
      </c>
      <c r="D16" s="19">
        <f>'[8]MEMÓRIA DE CÁLCULO'!C45</f>
        <v>0</v>
      </c>
      <c r="E16" s="24">
        <v>304.17</v>
      </c>
      <c r="F16" s="19">
        <f>D16*E16</f>
        <v>0</v>
      </c>
    </row>
    <row r="17" spans="1:9" s="20" customFormat="1" ht="12.75">
      <c r="A17" s="206" t="s">
        <v>20</v>
      </c>
      <c r="B17" s="207" t="s">
        <v>29</v>
      </c>
      <c r="C17" s="208"/>
      <c r="D17" s="208"/>
      <c r="E17" s="209"/>
      <c r="F17" s="210">
        <f>SUM(F18:F24)</f>
        <v>199666.08000000002</v>
      </c>
      <c r="G17" s="132"/>
      <c r="H17" s="148"/>
      <c r="I17" s="205">
        <f t="shared" si="1"/>
        <v>0</v>
      </c>
    </row>
    <row r="18" spans="1:9" s="213" customFormat="1" ht="26.25">
      <c r="A18" s="204" t="s">
        <v>22</v>
      </c>
      <c r="B18" s="17" t="s">
        <v>146</v>
      </c>
      <c r="C18" s="211" t="s">
        <v>3</v>
      </c>
      <c r="D18" s="19">
        <f>'[8]MEMÓRIA DE CÁLCULO'!C52</f>
        <v>816</v>
      </c>
      <c r="E18" s="214">
        <v>174.12</v>
      </c>
      <c r="F18" s="116">
        <f t="shared" si="0"/>
        <v>142081.92</v>
      </c>
      <c r="G18" s="132"/>
      <c r="H18" s="212">
        <f aca="true" t="shared" si="2" ref="H18:H24">E18</f>
        <v>174.12</v>
      </c>
      <c r="I18" s="205">
        <f t="shared" si="1"/>
        <v>0</v>
      </c>
    </row>
    <row r="19" spans="1:9" s="213" customFormat="1" ht="12.75">
      <c r="A19" s="204" t="s">
        <v>24</v>
      </c>
      <c r="B19" s="17" t="s">
        <v>116</v>
      </c>
      <c r="C19" s="211" t="s">
        <v>3</v>
      </c>
      <c r="D19" s="19">
        <f>'[8]MEMÓRIA DE CÁLCULO'!C60</f>
        <v>135</v>
      </c>
      <c r="E19" s="214">
        <v>97.73</v>
      </c>
      <c r="F19" s="116">
        <f t="shared" si="0"/>
        <v>13193.55</v>
      </c>
      <c r="G19" s="132"/>
      <c r="H19" s="212">
        <f t="shared" si="2"/>
        <v>97.73</v>
      </c>
      <c r="I19" s="205">
        <f t="shared" si="1"/>
        <v>0</v>
      </c>
    </row>
    <row r="20" spans="1:9" s="213" customFormat="1" ht="12.75">
      <c r="A20" s="204" t="s">
        <v>25</v>
      </c>
      <c r="B20" s="17" t="s">
        <v>117</v>
      </c>
      <c r="C20" s="211" t="s">
        <v>3</v>
      </c>
      <c r="D20" s="19">
        <f>'[8]MEMÓRIA DE CÁLCULO'!C69</f>
        <v>123.54756169184401</v>
      </c>
      <c r="E20" s="214">
        <v>83.32</v>
      </c>
      <c r="F20" s="116">
        <f>ROUND((D20*E20),2)</f>
        <v>10293.98</v>
      </c>
      <c r="G20" s="132"/>
      <c r="H20" s="212">
        <f t="shared" si="2"/>
        <v>83.32</v>
      </c>
      <c r="I20" s="205">
        <f t="shared" si="1"/>
        <v>0</v>
      </c>
    </row>
    <row r="21" spans="1:9" s="213" customFormat="1" ht="26.25">
      <c r="A21" s="204" t="s">
        <v>26</v>
      </c>
      <c r="B21" s="17" t="s">
        <v>147</v>
      </c>
      <c r="C21" s="211" t="s">
        <v>3</v>
      </c>
      <c r="D21" s="19">
        <f>'[8]MEMÓRIA DE CÁLCULO'!C77</f>
        <v>40</v>
      </c>
      <c r="E21" s="214">
        <v>145.42</v>
      </c>
      <c r="F21" s="116">
        <f t="shared" si="0"/>
        <v>5816.8</v>
      </c>
      <c r="G21" s="132"/>
      <c r="H21" s="212">
        <f t="shared" si="2"/>
        <v>145.42</v>
      </c>
      <c r="I21" s="205">
        <f t="shared" si="1"/>
        <v>0</v>
      </c>
    </row>
    <row r="22" spans="1:9" s="213" customFormat="1" ht="12.75">
      <c r="A22" s="204" t="s">
        <v>27</v>
      </c>
      <c r="B22" s="17" t="s">
        <v>118</v>
      </c>
      <c r="C22" s="211" t="s">
        <v>3</v>
      </c>
      <c r="D22" s="19">
        <f>'[8]MEMÓRIA DE CÁLCULO'!C85</f>
        <v>0</v>
      </c>
      <c r="E22" s="214">
        <v>111.94</v>
      </c>
      <c r="F22" s="116">
        <f t="shared" si="0"/>
        <v>0</v>
      </c>
      <c r="G22" s="132"/>
      <c r="H22" s="212">
        <f t="shared" si="2"/>
        <v>111.94</v>
      </c>
      <c r="I22" s="205">
        <f t="shared" si="1"/>
        <v>0</v>
      </c>
    </row>
    <row r="23" spans="1:9" s="213" customFormat="1" ht="26.25">
      <c r="A23" s="204" t="s">
        <v>123</v>
      </c>
      <c r="B23" s="17" t="s">
        <v>119</v>
      </c>
      <c r="C23" s="211" t="s">
        <v>0</v>
      </c>
      <c r="D23" s="19">
        <f>'[8]MEMÓRIA DE CÁLCULO'!C93</f>
        <v>128.10000000000002</v>
      </c>
      <c r="E23" s="214">
        <v>140.67</v>
      </c>
      <c r="F23" s="116">
        <f t="shared" si="0"/>
        <v>18019.83</v>
      </c>
      <c r="G23" s="132"/>
      <c r="H23" s="212">
        <f t="shared" si="2"/>
        <v>140.67</v>
      </c>
      <c r="I23" s="205">
        <f t="shared" si="1"/>
        <v>0</v>
      </c>
    </row>
    <row r="24" spans="1:9" s="213" customFormat="1" ht="12.75">
      <c r="A24" s="204" t="s">
        <v>124</v>
      </c>
      <c r="B24" s="17" t="s">
        <v>120</v>
      </c>
      <c r="C24" s="211" t="s">
        <v>5</v>
      </c>
      <c r="D24" s="19">
        <f>'[8]MEMÓRIA DE CÁLCULO'!C102</f>
        <v>720</v>
      </c>
      <c r="E24" s="19">
        <v>14.25</v>
      </c>
      <c r="F24" s="116">
        <f t="shared" si="0"/>
        <v>10260</v>
      </c>
      <c r="G24" s="132"/>
      <c r="H24" s="216">
        <f t="shared" si="2"/>
        <v>14.25</v>
      </c>
      <c r="I24" s="205">
        <f t="shared" si="1"/>
        <v>0</v>
      </c>
    </row>
    <row r="25" spans="1:9" s="20" customFormat="1" ht="12.75">
      <c r="A25" s="206" t="s">
        <v>43</v>
      </c>
      <c r="B25" s="207" t="s">
        <v>31</v>
      </c>
      <c r="C25" s="208"/>
      <c r="D25" s="208"/>
      <c r="E25" s="209"/>
      <c r="F25" s="210">
        <f>SUM(F26:F29)</f>
        <v>135444.59</v>
      </c>
      <c r="G25" s="132"/>
      <c r="H25" s="148"/>
      <c r="I25" s="205">
        <f t="shared" si="1"/>
        <v>0</v>
      </c>
    </row>
    <row r="26" spans="1:9" s="213" customFormat="1" ht="26.25">
      <c r="A26" s="204" t="s">
        <v>44</v>
      </c>
      <c r="B26" s="17" t="s">
        <v>50</v>
      </c>
      <c r="C26" s="211" t="s">
        <v>3</v>
      </c>
      <c r="D26" s="19">
        <f>'[8]MEMÓRIA DE CÁLCULO'!C107</f>
        <v>76.5</v>
      </c>
      <c r="E26" s="214">
        <v>149.99</v>
      </c>
      <c r="F26" s="116">
        <f t="shared" si="0"/>
        <v>11474.24</v>
      </c>
      <c r="G26" s="132"/>
      <c r="H26" s="212">
        <f>E26</f>
        <v>149.99</v>
      </c>
      <c r="I26" s="205">
        <f t="shared" si="1"/>
        <v>0</v>
      </c>
    </row>
    <row r="27" spans="1:9" s="213" customFormat="1" ht="12.75">
      <c r="A27" s="204" t="s">
        <v>45</v>
      </c>
      <c r="B27" s="17" t="s">
        <v>32</v>
      </c>
      <c r="C27" s="18" t="s">
        <v>3</v>
      </c>
      <c r="D27" s="19">
        <f>'[8]MEMÓRIA DE CÁLCULO'!C116</f>
        <v>225</v>
      </c>
      <c r="E27" s="215">
        <v>160.43</v>
      </c>
      <c r="F27" s="116">
        <f t="shared" si="0"/>
        <v>36096.75</v>
      </c>
      <c r="G27" s="132"/>
      <c r="H27" s="217">
        <f>E27</f>
        <v>160.43</v>
      </c>
      <c r="I27" s="205">
        <f t="shared" si="1"/>
        <v>0</v>
      </c>
    </row>
    <row r="28" spans="1:9" s="213" customFormat="1" ht="12.75">
      <c r="A28" s="204" t="s">
        <v>46</v>
      </c>
      <c r="B28" s="17" t="s">
        <v>34</v>
      </c>
      <c r="C28" s="18" t="s">
        <v>3</v>
      </c>
      <c r="D28" s="19">
        <f>'[8]MEMÓRIA DE CÁLCULO'!C123</f>
        <v>480</v>
      </c>
      <c r="E28" s="214">
        <v>154.57</v>
      </c>
      <c r="F28" s="116">
        <f t="shared" si="0"/>
        <v>74193.6</v>
      </c>
      <c r="G28" s="132"/>
      <c r="H28" s="212">
        <f>E28</f>
        <v>154.57</v>
      </c>
      <c r="I28" s="205">
        <f t="shared" si="1"/>
        <v>0</v>
      </c>
    </row>
    <row r="29" spans="1:9" s="213" customFormat="1" ht="12.75">
      <c r="A29" s="204" t="s">
        <v>47</v>
      </c>
      <c r="B29" s="17" t="s">
        <v>30</v>
      </c>
      <c r="C29" s="18" t="s">
        <v>7</v>
      </c>
      <c r="D29" s="19">
        <f>'[8]MEMÓRIA DE CÁLCULO'!C132</f>
        <v>960</v>
      </c>
      <c r="E29" s="19">
        <v>14.25</v>
      </c>
      <c r="F29" s="116">
        <f t="shared" si="0"/>
        <v>13680</v>
      </c>
      <c r="G29" s="132"/>
      <c r="H29" s="212">
        <v>14.03</v>
      </c>
      <c r="I29" s="205">
        <f t="shared" si="1"/>
        <v>0.22000000000000064</v>
      </c>
    </row>
    <row r="30" spans="1:9" s="20" customFormat="1" ht="12.75">
      <c r="A30" s="206" t="s">
        <v>125</v>
      </c>
      <c r="B30" s="207" t="s">
        <v>35</v>
      </c>
      <c r="C30" s="208"/>
      <c r="D30" s="208"/>
      <c r="E30" s="209"/>
      <c r="F30" s="210">
        <f>SUM(F31:F36)</f>
        <v>112937.96</v>
      </c>
      <c r="G30" s="132"/>
      <c r="H30" s="148"/>
      <c r="I30" s="205">
        <f t="shared" si="1"/>
        <v>0</v>
      </c>
    </row>
    <row r="31" spans="1:9" s="128" customFormat="1" ht="26.25">
      <c r="A31" s="204" t="s">
        <v>126</v>
      </c>
      <c r="B31" s="17" t="s">
        <v>36</v>
      </c>
      <c r="C31" s="18" t="s">
        <v>0</v>
      </c>
      <c r="D31" s="19">
        <f>'[8]MEMÓRIA DE CÁLCULO'!C137</f>
        <v>360</v>
      </c>
      <c r="E31" s="215">
        <v>131.63</v>
      </c>
      <c r="F31" s="116">
        <f t="shared" si="0"/>
        <v>47386.8</v>
      </c>
      <c r="G31" s="132"/>
      <c r="H31" s="212">
        <v>126.1</v>
      </c>
      <c r="I31" s="205">
        <f t="shared" si="1"/>
        <v>5.530000000000001</v>
      </c>
    </row>
    <row r="32" spans="1:9" s="213" customFormat="1" ht="12.75">
      <c r="A32" s="204" t="s">
        <v>127</v>
      </c>
      <c r="B32" s="17" t="s">
        <v>38</v>
      </c>
      <c r="C32" s="18" t="s">
        <v>3</v>
      </c>
      <c r="D32" s="19">
        <f>'[8]MEMÓRIA DE CÁLCULO'!C145</f>
        <v>320</v>
      </c>
      <c r="E32" s="214">
        <v>67.22</v>
      </c>
      <c r="F32" s="116">
        <f t="shared" si="0"/>
        <v>21510.4</v>
      </c>
      <c r="G32" s="132"/>
      <c r="H32" s="212">
        <f>E32</f>
        <v>67.22</v>
      </c>
      <c r="I32" s="205">
        <f t="shared" si="1"/>
        <v>0</v>
      </c>
    </row>
    <row r="33" spans="1:9" s="213" customFormat="1" ht="12.75">
      <c r="A33" s="204" t="s">
        <v>128</v>
      </c>
      <c r="B33" s="17" t="s">
        <v>39</v>
      </c>
      <c r="C33" s="18" t="s">
        <v>3</v>
      </c>
      <c r="D33" s="19">
        <f>'[8]MEMÓRIA DE CÁLCULO'!C153</f>
        <v>160</v>
      </c>
      <c r="E33" s="214">
        <v>125.05</v>
      </c>
      <c r="F33" s="116">
        <f>D33*E33</f>
        <v>20008</v>
      </c>
      <c r="G33" s="132"/>
      <c r="H33" s="212">
        <f>E33</f>
        <v>125.05</v>
      </c>
      <c r="I33" s="205">
        <f t="shared" si="1"/>
        <v>0</v>
      </c>
    </row>
    <row r="34" spans="1:9" s="213" customFormat="1" ht="12.75">
      <c r="A34" s="204" t="s">
        <v>129</v>
      </c>
      <c r="B34" s="17" t="s">
        <v>40</v>
      </c>
      <c r="C34" s="18" t="s">
        <v>3</v>
      </c>
      <c r="D34" s="19">
        <f>'[8]MEMÓRIA DE CÁLCULO'!C162</f>
        <v>60.800000000000004</v>
      </c>
      <c r="E34" s="214">
        <v>27.12</v>
      </c>
      <c r="F34" s="116">
        <f t="shared" si="0"/>
        <v>1648.9</v>
      </c>
      <c r="G34" s="132"/>
      <c r="H34" s="212">
        <v>23.95</v>
      </c>
      <c r="I34" s="205">
        <f t="shared" si="1"/>
        <v>3.1700000000000017</v>
      </c>
    </row>
    <row r="35" spans="1:9" s="213" customFormat="1" ht="12.75">
      <c r="A35" s="204" t="s">
        <v>130</v>
      </c>
      <c r="B35" s="17" t="s">
        <v>41</v>
      </c>
      <c r="C35" s="18" t="s">
        <v>3</v>
      </c>
      <c r="D35" s="19">
        <f>'[8]MEMÓRIA DE CÁLCULO'!C170</f>
        <v>197.2</v>
      </c>
      <c r="E35" s="215">
        <v>61.48</v>
      </c>
      <c r="F35" s="116">
        <f t="shared" si="0"/>
        <v>12123.86</v>
      </c>
      <c r="G35" s="132"/>
      <c r="H35" s="212">
        <v>58.5</v>
      </c>
      <c r="I35" s="205">
        <f t="shared" si="1"/>
        <v>2.979999999999997</v>
      </c>
    </row>
    <row r="36" spans="1:9" s="213" customFormat="1" ht="12.75">
      <c r="A36" s="204" t="s">
        <v>131</v>
      </c>
      <c r="B36" s="17" t="s">
        <v>30</v>
      </c>
      <c r="C36" s="18" t="s">
        <v>7</v>
      </c>
      <c r="D36" s="19">
        <f>'[8]MEMÓRIA DE CÁLCULO'!C181</f>
        <v>720</v>
      </c>
      <c r="E36" s="19">
        <v>14.25</v>
      </c>
      <c r="F36" s="116">
        <f t="shared" si="0"/>
        <v>10260</v>
      </c>
      <c r="G36" s="132"/>
      <c r="H36" s="212">
        <v>14.03</v>
      </c>
      <c r="I36" s="205">
        <f t="shared" si="1"/>
        <v>0.22000000000000064</v>
      </c>
    </row>
    <row r="37" spans="1:9" s="4" customFormat="1" ht="12.75">
      <c r="A37" s="112" t="s">
        <v>132</v>
      </c>
      <c r="B37" s="15" t="s">
        <v>136</v>
      </c>
      <c r="C37" s="13"/>
      <c r="D37" s="13"/>
      <c r="E37" s="107"/>
      <c r="F37" s="113">
        <f>SUM(F38:F40)</f>
        <v>13699.513177879999</v>
      </c>
      <c r="G37" s="130"/>
      <c r="H37" s="146"/>
      <c r="I37" s="147">
        <f t="shared" si="1"/>
        <v>0</v>
      </c>
    </row>
    <row r="38" spans="1:9" s="1" customFormat="1" ht="12.75">
      <c r="A38" s="114" t="s">
        <v>133</v>
      </c>
      <c r="B38" s="6" t="s">
        <v>42</v>
      </c>
      <c r="C38" s="7" t="s">
        <v>0</v>
      </c>
      <c r="D38" s="8">
        <f>'[8]MEMÓRIA DE CÁLCULO'!D199</f>
        <v>103.969312</v>
      </c>
      <c r="E38" s="8">
        <v>20.49</v>
      </c>
      <c r="F38" s="115">
        <f>D38*E38</f>
        <v>2130.33120288</v>
      </c>
      <c r="G38" s="130"/>
      <c r="H38" s="133">
        <v>19.37</v>
      </c>
      <c r="I38" s="147">
        <f>E38-H38</f>
        <v>1.1199999999999974</v>
      </c>
    </row>
    <row r="39" spans="1:9" s="1" customFormat="1" ht="26.25">
      <c r="A39" s="114" t="s">
        <v>134</v>
      </c>
      <c r="B39" s="6" t="s">
        <v>140</v>
      </c>
      <c r="C39" s="7" t="s">
        <v>0</v>
      </c>
      <c r="D39" s="8">
        <f>'[8]MEMÓRIA DE CÁLCULO'!G208</f>
        <v>13.192499999999999</v>
      </c>
      <c r="E39" s="8">
        <v>384.27</v>
      </c>
      <c r="F39" s="115">
        <f>D39*E39</f>
        <v>5069.481975</v>
      </c>
      <c r="G39" s="130"/>
      <c r="H39" s="110">
        <f>E39</f>
        <v>384.27</v>
      </c>
      <c r="I39" s="147">
        <f t="shared" si="1"/>
        <v>0</v>
      </c>
    </row>
    <row r="40" spans="1:9" s="1" customFormat="1" ht="13.5" thickBot="1">
      <c r="A40" s="137" t="s">
        <v>137</v>
      </c>
      <c r="B40" s="138" t="s">
        <v>138</v>
      </c>
      <c r="C40" s="139" t="s">
        <v>4</v>
      </c>
      <c r="D40" s="140">
        <f>'[8]MEMÓRIA DE CÁLCULO'!A1837</f>
        <v>1</v>
      </c>
      <c r="E40" s="140">
        <f>'[8]DESMOBILIZAÇÃO PADRÃO'!J29</f>
        <v>6499.7</v>
      </c>
      <c r="F40" s="135">
        <f>D40*E40</f>
        <v>6499.7</v>
      </c>
      <c r="G40" s="130"/>
      <c r="H40" s="110">
        <f>E40</f>
        <v>6499.7</v>
      </c>
      <c r="I40" s="147">
        <f t="shared" si="1"/>
        <v>0</v>
      </c>
    </row>
    <row r="41" spans="1:7" ht="13.5" thickBot="1">
      <c r="A41" s="218" t="s">
        <v>106</v>
      </c>
      <c r="B41" s="219"/>
      <c r="C41" s="219"/>
      <c r="D41" s="219"/>
      <c r="E41" s="220"/>
      <c r="F41" s="136">
        <f>F7+F17+F25+F30+F37</f>
        <v>613269.5831778799</v>
      </c>
      <c r="G41" s="134"/>
    </row>
    <row r="42" spans="1:7" ht="12.75">
      <c r="A42" s="232" t="s">
        <v>139</v>
      </c>
      <c r="B42" s="232"/>
      <c r="C42" s="232"/>
      <c r="D42" s="232"/>
      <c r="E42" s="232"/>
      <c r="F42" s="234">
        <f>F41/'[8]CHECK LIST'!C7</f>
        <v>7665.869789723499</v>
      </c>
      <c r="G42" s="235"/>
    </row>
    <row r="43" spans="1:7" ht="12.75">
      <c r="A43" s="233" t="s">
        <v>157</v>
      </c>
      <c r="B43" s="233"/>
      <c r="C43" s="233"/>
      <c r="D43" s="233"/>
      <c r="E43" s="233"/>
      <c r="F43" s="236">
        <f>'[8]MEMÓRIA DE CÁLCULO'!D36+'[8]MEMÓRIA DE CÁLCULO'!D56+'[8]MEMÓRIA DE CÁLCULO'!D64+'[8]MEMÓRIA DE CÁLCULO'!D73+'[8]MEMÓRIA DE CÁLCULO'!D81+'[8]MEMÓRIA DE CÁLCULO'!D89+'[8]MEMÓRIA DE CÁLCULO'!D97+'[8]MEMÓRIA DE CÁLCULO'!D111+'[8]MEMÓRIA DE CÁLCULO'!D120+'[8]MEMÓRIA DE CÁLCULO'!D127+'[8]MEMÓRIA DE CÁLCULO'!D141+'[8]MEMÓRIA DE CÁLCULO'!D149+'[8]MEMÓRIA DE CÁLCULO'!D157+'[8]MEMÓRIA DE CÁLCULO'!D166+'[8]MEMÓRIA DE CÁLCULO'!D176</f>
        <v>214.9955435108605</v>
      </c>
      <c r="G43" s="236"/>
    </row>
    <row r="44" spans="1:7" ht="12.75">
      <c r="A44" s="233" t="s">
        <v>158</v>
      </c>
      <c r="B44" s="233"/>
      <c r="C44" s="233"/>
      <c r="D44" s="233"/>
      <c r="E44" s="233"/>
      <c r="F44" s="236">
        <f>F43/'[8]CHECK LIST'!C7</f>
        <v>2.6874442938857563</v>
      </c>
      <c r="G44" s="236"/>
    </row>
  </sheetData>
  <sheetProtection/>
  <mergeCells count="12">
    <mergeCell ref="A42:E42"/>
    <mergeCell ref="F42:G42"/>
    <mergeCell ref="A43:E43"/>
    <mergeCell ref="F43:G43"/>
    <mergeCell ref="A44:E44"/>
    <mergeCell ref="F44:G44"/>
    <mergeCell ref="A1:F1"/>
    <mergeCell ref="A2:F2"/>
    <mergeCell ref="B3:F3"/>
    <mergeCell ref="B4:F4"/>
    <mergeCell ref="A5:F5"/>
    <mergeCell ref="A41:E41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view="pageBreakPreview" zoomScaleSheetLayoutView="100" workbookViewId="0" topLeftCell="A22">
      <selection activeCell="A41" sqref="A41:G41"/>
    </sheetView>
  </sheetViews>
  <sheetFormatPr defaultColWidth="9.140625" defaultRowHeight="12.75"/>
  <cols>
    <col min="1" max="1" width="5.8515625" style="10" bestFit="1" customWidth="1"/>
    <col min="2" max="2" width="49.57421875" style="16" customWidth="1"/>
    <col min="3" max="3" width="4.28125" style="11" bestFit="1" customWidth="1"/>
    <col min="4" max="4" width="8.421875" style="11" bestFit="1" customWidth="1"/>
    <col min="5" max="5" width="11.57421875" style="11" customWidth="1"/>
    <col min="6" max="6" width="12.140625" style="110" customWidth="1"/>
    <col min="7" max="7" width="13.57421875" style="110" customWidth="1"/>
    <col min="8" max="8" width="14.7109375" style="11" bestFit="1" customWidth="1"/>
    <col min="9" max="9" width="6.7109375" style="11" bestFit="1" customWidth="1"/>
    <col min="10" max="10" width="15.8515625" style="11" bestFit="1" customWidth="1"/>
    <col min="11" max="11" width="9.140625" style="145" customWidth="1"/>
    <col min="12" max="12" width="15.8515625" style="145" bestFit="1" customWidth="1"/>
    <col min="13" max="16384" width="9.140625" style="108" customWidth="1"/>
  </cols>
  <sheetData>
    <row r="1" spans="1:12" s="3" customFormat="1" ht="60.75" customHeight="1" thickBot="1">
      <c r="A1" s="221" t="s">
        <v>33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3" customFormat="1" ht="31.5" customHeight="1">
      <c r="A2" s="256" t="s">
        <v>161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s="3" customFormat="1" ht="12.75">
      <c r="A3" s="178" t="s">
        <v>2</v>
      </c>
      <c r="B3" s="259" t="s">
        <v>162</v>
      </c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1:12" s="3" customFormat="1" ht="12.75">
      <c r="A4" s="179" t="s">
        <v>6</v>
      </c>
      <c r="B4" s="252" t="e">
        <f>#REF!</f>
        <v>#REF!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</row>
    <row r="5" spans="1:12" ht="12.7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s="3" customFormat="1" ht="27" customHeight="1">
      <c r="A6" s="241" t="s">
        <v>9</v>
      </c>
      <c r="B6" s="255" t="s">
        <v>10</v>
      </c>
      <c r="C6" s="244" t="s">
        <v>8</v>
      </c>
      <c r="D6" s="244" t="s">
        <v>11</v>
      </c>
      <c r="E6" s="237" t="s">
        <v>165</v>
      </c>
      <c r="F6" s="237" t="s">
        <v>166</v>
      </c>
      <c r="G6" s="237" t="s">
        <v>163</v>
      </c>
      <c r="H6" s="237" t="s">
        <v>164</v>
      </c>
      <c r="I6" s="255" t="s">
        <v>168</v>
      </c>
      <c r="J6" s="255"/>
      <c r="K6" s="255"/>
      <c r="L6" s="255"/>
    </row>
    <row r="7" spans="1:12" s="3" customFormat="1" ht="12.75">
      <c r="A7" s="242"/>
      <c r="B7" s="254"/>
      <c r="C7" s="245"/>
      <c r="D7" s="245"/>
      <c r="E7" s="238"/>
      <c r="F7" s="238"/>
      <c r="G7" s="238"/>
      <c r="H7" s="238"/>
      <c r="I7" s="238" t="s">
        <v>171</v>
      </c>
      <c r="J7" s="238"/>
      <c r="K7" s="254" t="s">
        <v>170</v>
      </c>
      <c r="L7" s="254"/>
    </row>
    <row r="8" spans="1:12" s="3" customFormat="1" ht="12.75">
      <c r="A8" s="243"/>
      <c r="B8" s="261"/>
      <c r="C8" s="246"/>
      <c r="D8" s="246"/>
      <c r="E8" s="239"/>
      <c r="F8" s="239"/>
      <c r="G8" s="239"/>
      <c r="H8" s="239"/>
      <c r="I8" s="180" t="s">
        <v>167</v>
      </c>
      <c r="J8" s="180" t="s">
        <v>169</v>
      </c>
      <c r="K8" s="180" t="s">
        <v>167</v>
      </c>
      <c r="L8" s="180" t="s">
        <v>169</v>
      </c>
    </row>
    <row r="9" spans="1:12" s="125" customFormat="1" ht="12.75">
      <c r="A9" s="186" t="s">
        <v>14</v>
      </c>
      <c r="B9" s="187" t="s">
        <v>54</v>
      </c>
      <c r="C9" s="188"/>
      <c r="D9" s="186"/>
      <c r="E9" s="186"/>
      <c r="F9" s="14"/>
      <c r="G9" s="149" t="e">
        <f>SUM(G10:G16)</f>
        <v>#REF!</v>
      </c>
      <c r="H9" s="14" t="e">
        <f>SUM(H10:H16)</f>
        <v>#REF!</v>
      </c>
      <c r="I9" s="149"/>
      <c r="J9" s="14"/>
      <c r="K9" s="149" t="e">
        <f>H9-G9</f>
        <v>#REF!</v>
      </c>
      <c r="L9" s="152" t="e">
        <f>K9/G9</f>
        <v>#REF!</v>
      </c>
    </row>
    <row r="10" spans="1:12" s="125" customFormat="1" ht="12.75">
      <c r="A10" s="181" t="s">
        <v>15</v>
      </c>
      <c r="B10" s="182" t="s">
        <v>135</v>
      </c>
      <c r="C10" s="183" t="s">
        <v>4</v>
      </c>
      <c r="D10" s="183" t="e">
        <f>#REF!</f>
        <v>#REF!</v>
      </c>
      <c r="E10" s="183">
        <v>2644.02</v>
      </c>
      <c r="F10" s="184" t="e">
        <f>#REF!</f>
        <v>#REF!</v>
      </c>
      <c r="G10" s="183" t="e">
        <f>ROUND((E10*D10),2)</f>
        <v>#REF!</v>
      </c>
      <c r="H10" s="184" t="e">
        <f aca="true" t="shared" si="0" ref="H10:H16">ROUND((D10*F10),2)</f>
        <v>#REF!</v>
      </c>
      <c r="I10" s="183" t="e">
        <f>F10-E10</f>
        <v>#REF!</v>
      </c>
      <c r="J10" s="185" t="e">
        <f>I10/E10</f>
        <v>#REF!</v>
      </c>
      <c r="K10" s="183" t="e">
        <f aca="true" t="shared" si="1" ref="K10:K41">H10-G10</f>
        <v>#REF!</v>
      </c>
      <c r="L10" s="185" t="e">
        <f aca="true" t="shared" si="2" ref="L10:L41">K10/G10</f>
        <v>#REF!</v>
      </c>
    </row>
    <row r="11" spans="1:12" s="125" customFormat="1" ht="12.75">
      <c r="A11" s="163" t="s">
        <v>16</v>
      </c>
      <c r="B11" s="164" t="s">
        <v>18</v>
      </c>
      <c r="C11" s="165" t="s">
        <v>0</v>
      </c>
      <c r="D11" s="165" t="e">
        <f>#REF!</f>
        <v>#REF!</v>
      </c>
      <c r="E11" s="165">
        <v>289.15</v>
      </c>
      <c r="F11" s="166">
        <v>289.15</v>
      </c>
      <c r="G11" s="165" t="e">
        <f aca="true" t="shared" si="3" ref="G11:G29">ROUND((E11*D11),2)</f>
        <v>#REF!</v>
      </c>
      <c r="H11" s="166" t="e">
        <f t="shared" si="0"/>
        <v>#REF!</v>
      </c>
      <c r="I11" s="165">
        <f aca="true" t="shared" si="4" ref="I11:I40">F11-E11</f>
        <v>0</v>
      </c>
      <c r="J11" s="167">
        <f aca="true" t="shared" si="5" ref="J11:J40">I11/E11</f>
        <v>0</v>
      </c>
      <c r="K11" s="165" t="e">
        <f t="shared" si="1"/>
        <v>#REF!</v>
      </c>
      <c r="L11" s="167" t="e">
        <f t="shared" si="2"/>
        <v>#REF!</v>
      </c>
    </row>
    <row r="12" spans="1:12" s="125" customFormat="1" ht="12.75">
      <c r="A12" s="163" t="s">
        <v>17</v>
      </c>
      <c r="B12" s="164" t="s">
        <v>19</v>
      </c>
      <c r="C12" s="165" t="s">
        <v>0</v>
      </c>
      <c r="D12" s="165" t="e">
        <f>#REF!</f>
        <v>#REF!</v>
      </c>
      <c r="E12" s="165">
        <v>354.22</v>
      </c>
      <c r="F12" s="166">
        <v>354.22</v>
      </c>
      <c r="G12" s="165" t="e">
        <f t="shared" si="3"/>
        <v>#REF!</v>
      </c>
      <c r="H12" s="166" t="e">
        <f t="shared" si="0"/>
        <v>#REF!</v>
      </c>
      <c r="I12" s="165">
        <f t="shared" si="4"/>
        <v>0</v>
      </c>
      <c r="J12" s="167">
        <f t="shared" si="5"/>
        <v>0</v>
      </c>
      <c r="K12" s="165" t="e">
        <f t="shared" si="1"/>
        <v>#REF!</v>
      </c>
      <c r="L12" s="167" t="e">
        <f t="shared" si="2"/>
        <v>#REF!</v>
      </c>
    </row>
    <row r="13" spans="1:12" s="125" customFormat="1" ht="12.75">
      <c r="A13" s="163" t="s">
        <v>52</v>
      </c>
      <c r="B13" s="164" t="s">
        <v>23</v>
      </c>
      <c r="C13" s="165" t="s">
        <v>0</v>
      </c>
      <c r="D13" s="165" t="e">
        <f>#REF!</f>
        <v>#REF!</v>
      </c>
      <c r="E13" s="165">
        <v>154.27</v>
      </c>
      <c r="F13" s="166">
        <v>154.27</v>
      </c>
      <c r="G13" s="165" t="e">
        <f t="shared" si="3"/>
        <v>#REF!</v>
      </c>
      <c r="H13" s="166" t="e">
        <f t="shared" si="0"/>
        <v>#REF!</v>
      </c>
      <c r="I13" s="165">
        <f t="shared" si="4"/>
        <v>0</v>
      </c>
      <c r="J13" s="167">
        <f t="shared" si="5"/>
        <v>0</v>
      </c>
      <c r="K13" s="165" t="e">
        <f t="shared" si="1"/>
        <v>#REF!</v>
      </c>
      <c r="L13" s="167" t="e">
        <f t="shared" si="2"/>
        <v>#REF!</v>
      </c>
    </row>
    <row r="14" spans="1:12" s="125" customFormat="1" ht="12.75">
      <c r="A14" s="163" t="s">
        <v>53</v>
      </c>
      <c r="B14" s="164" t="s">
        <v>28</v>
      </c>
      <c r="C14" s="165" t="s">
        <v>0</v>
      </c>
      <c r="D14" s="165" t="e">
        <f>#REF!</f>
        <v>#REF!</v>
      </c>
      <c r="E14" s="165">
        <v>2.59</v>
      </c>
      <c r="F14" s="166">
        <v>2.59</v>
      </c>
      <c r="G14" s="165" t="e">
        <f t="shared" si="3"/>
        <v>#REF!</v>
      </c>
      <c r="H14" s="166" t="e">
        <f t="shared" si="0"/>
        <v>#REF!</v>
      </c>
      <c r="I14" s="165">
        <f t="shared" si="4"/>
        <v>0</v>
      </c>
      <c r="J14" s="167">
        <f t="shared" si="5"/>
        <v>0</v>
      </c>
      <c r="K14" s="165" t="e">
        <f t="shared" si="1"/>
        <v>#REF!</v>
      </c>
      <c r="L14" s="167" t="e">
        <f t="shared" si="2"/>
        <v>#REF!</v>
      </c>
    </row>
    <row r="15" spans="1:12" s="126" customFormat="1" ht="12.75">
      <c r="A15" s="168" t="s">
        <v>121</v>
      </c>
      <c r="B15" s="169" t="s">
        <v>95</v>
      </c>
      <c r="C15" s="170" t="s">
        <v>3</v>
      </c>
      <c r="D15" s="170" t="e">
        <f>#REF!</f>
        <v>#REF!</v>
      </c>
      <c r="E15" s="170">
        <v>511.71</v>
      </c>
      <c r="F15" s="160">
        <v>1088.33</v>
      </c>
      <c r="G15" s="161" t="e">
        <f t="shared" si="3"/>
        <v>#REF!</v>
      </c>
      <c r="H15" s="160" t="e">
        <f t="shared" si="0"/>
        <v>#REF!</v>
      </c>
      <c r="I15" s="161">
        <f t="shared" si="4"/>
        <v>576.6199999999999</v>
      </c>
      <c r="J15" s="162">
        <f t="shared" si="5"/>
        <v>1.1268491919251136</v>
      </c>
      <c r="K15" s="161" t="e">
        <f t="shared" si="1"/>
        <v>#REF!</v>
      </c>
      <c r="L15" s="162" t="e">
        <f t="shared" si="2"/>
        <v>#REF!</v>
      </c>
    </row>
    <row r="16" spans="1:12" s="126" customFormat="1" ht="12.75">
      <c r="A16" s="189" t="s">
        <v>122</v>
      </c>
      <c r="B16" s="190" t="s">
        <v>96</v>
      </c>
      <c r="C16" s="191" t="s">
        <v>1</v>
      </c>
      <c r="D16" s="191" t="e">
        <f>#REF!</f>
        <v>#REF!</v>
      </c>
      <c r="E16" s="191">
        <v>75.89</v>
      </c>
      <c r="F16" s="192">
        <v>75.89</v>
      </c>
      <c r="G16" s="193" t="e">
        <f t="shared" si="3"/>
        <v>#REF!</v>
      </c>
      <c r="H16" s="192" t="e">
        <f t="shared" si="0"/>
        <v>#REF!</v>
      </c>
      <c r="I16" s="193">
        <f t="shared" si="4"/>
        <v>0</v>
      </c>
      <c r="J16" s="194">
        <f t="shared" si="5"/>
        <v>0</v>
      </c>
      <c r="K16" s="193" t="e">
        <f t="shared" si="1"/>
        <v>#REF!</v>
      </c>
      <c r="L16" s="194" t="e">
        <f t="shared" si="2"/>
        <v>#REF!</v>
      </c>
    </row>
    <row r="17" spans="1:12" s="126" customFormat="1" ht="12.75">
      <c r="A17" s="201" t="s">
        <v>20</v>
      </c>
      <c r="B17" s="202" t="s">
        <v>29</v>
      </c>
      <c r="C17" s="203"/>
      <c r="D17" s="201"/>
      <c r="E17" s="201"/>
      <c r="F17" s="14"/>
      <c r="G17" s="150" t="e">
        <f>SUM(G18:G24)</f>
        <v>#REF!</v>
      </c>
      <c r="H17" s="14" t="e">
        <f>SUM(H18:H24)</f>
        <v>#REF!</v>
      </c>
      <c r="I17" s="7"/>
      <c r="J17" s="14"/>
      <c r="K17" s="149" t="e">
        <f t="shared" si="1"/>
        <v>#REF!</v>
      </c>
      <c r="L17" s="152" t="e">
        <f t="shared" si="2"/>
        <v>#REF!</v>
      </c>
    </row>
    <row r="18" spans="1:12" s="128" customFormat="1" ht="26.25">
      <c r="A18" s="195" t="s">
        <v>22</v>
      </c>
      <c r="B18" s="196" t="s">
        <v>146</v>
      </c>
      <c r="C18" s="195" t="s">
        <v>3</v>
      </c>
      <c r="D18" s="197" t="e">
        <f>#REF!</f>
        <v>#REF!</v>
      </c>
      <c r="E18" s="197">
        <v>162.24</v>
      </c>
      <c r="F18" s="198">
        <v>254.01</v>
      </c>
      <c r="G18" s="199" t="e">
        <f t="shared" si="3"/>
        <v>#REF!</v>
      </c>
      <c r="H18" s="198" t="e">
        <f aca="true" t="shared" si="6" ref="H18:H24">ROUND((D18*F18),2)</f>
        <v>#REF!</v>
      </c>
      <c r="I18" s="199">
        <f t="shared" si="4"/>
        <v>91.76999999999998</v>
      </c>
      <c r="J18" s="200">
        <f t="shared" si="5"/>
        <v>0.5656434911242602</v>
      </c>
      <c r="K18" s="199" t="e">
        <f t="shared" si="1"/>
        <v>#REF!</v>
      </c>
      <c r="L18" s="200" t="e">
        <f t="shared" si="2"/>
        <v>#REF!</v>
      </c>
    </row>
    <row r="19" spans="1:12" s="128" customFormat="1" ht="12.75">
      <c r="A19" s="168" t="s">
        <v>24</v>
      </c>
      <c r="B19" s="169" t="s">
        <v>116</v>
      </c>
      <c r="C19" s="168" t="s">
        <v>3</v>
      </c>
      <c r="D19" s="170" t="e">
        <f>#REF!</f>
        <v>#REF!</v>
      </c>
      <c r="E19" s="170">
        <v>91.46</v>
      </c>
      <c r="F19" s="160">
        <v>148.02</v>
      </c>
      <c r="G19" s="161" t="e">
        <f t="shared" si="3"/>
        <v>#REF!</v>
      </c>
      <c r="H19" s="160" t="e">
        <f t="shared" si="6"/>
        <v>#REF!</v>
      </c>
      <c r="I19" s="161">
        <f t="shared" si="4"/>
        <v>56.56000000000002</v>
      </c>
      <c r="J19" s="162">
        <f t="shared" si="5"/>
        <v>0.6184124207303742</v>
      </c>
      <c r="K19" s="161" t="e">
        <f t="shared" si="1"/>
        <v>#REF!</v>
      </c>
      <c r="L19" s="162" t="e">
        <f t="shared" si="2"/>
        <v>#REF!</v>
      </c>
    </row>
    <row r="20" spans="1:12" s="128" customFormat="1" ht="26.25">
      <c r="A20" s="168" t="s">
        <v>25</v>
      </c>
      <c r="B20" s="169" t="s">
        <v>117</v>
      </c>
      <c r="C20" s="168" t="s">
        <v>3</v>
      </c>
      <c r="D20" s="170" t="e">
        <f>#REF!</f>
        <v>#REF!</v>
      </c>
      <c r="E20" s="170">
        <v>62.72</v>
      </c>
      <c r="F20" s="160">
        <v>114.17</v>
      </c>
      <c r="G20" s="161" t="e">
        <f t="shared" si="3"/>
        <v>#REF!</v>
      </c>
      <c r="H20" s="160" t="e">
        <f t="shared" si="6"/>
        <v>#REF!</v>
      </c>
      <c r="I20" s="161">
        <f t="shared" si="4"/>
        <v>51.45</v>
      </c>
      <c r="J20" s="162">
        <f t="shared" si="5"/>
        <v>0.8203125000000001</v>
      </c>
      <c r="K20" s="161" t="e">
        <f t="shared" si="1"/>
        <v>#REF!</v>
      </c>
      <c r="L20" s="162" t="e">
        <f t="shared" si="2"/>
        <v>#REF!</v>
      </c>
    </row>
    <row r="21" spans="1:12" s="128" customFormat="1" ht="26.25">
      <c r="A21" s="168" t="s">
        <v>26</v>
      </c>
      <c r="B21" s="169" t="s">
        <v>147</v>
      </c>
      <c r="C21" s="168" t="s">
        <v>3</v>
      </c>
      <c r="D21" s="170" t="e">
        <f>#REF!</f>
        <v>#REF!</v>
      </c>
      <c r="E21" s="170">
        <v>162.24</v>
      </c>
      <c r="F21" s="160">
        <f>F18</f>
        <v>254.01</v>
      </c>
      <c r="G21" s="161" t="e">
        <f t="shared" si="3"/>
        <v>#REF!</v>
      </c>
      <c r="H21" s="160" t="e">
        <f t="shared" si="6"/>
        <v>#REF!</v>
      </c>
      <c r="I21" s="161">
        <f t="shared" si="4"/>
        <v>91.76999999999998</v>
      </c>
      <c r="J21" s="162">
        <f t="shared" si="5"/>
        <v>0.5656434911242602</v>
      </c>
      <c r="K21" s="161" t="e">
        <f t="shared" si="1"/>
        <v>#REF!</v>
      </c>
      <c r="L21" s="162" t="e">
        <f t="shared" si="2"/>
        <v>#REF!</v>
      </c>
    </row>
    <row r="22" spans="1:12" s="128" customFormat="1" ht="12.75">
      <c r="A22" s="168" t="s">
        <v>27</v>
      </c>
      <c r="B22" s="169" t="s">
        <v>118</v>
      </c>
      <c r="C22" s="168" t="s">
        <v>3</v>
      </c>
      <c r="D22" s="170" t="e">
        <f>#REF!</f>
        <v>#REF!</v>
      </c>
      <c r="E22" s="170">
        <v>139.61</v>
      </c>
      <c r="F22" s="160">
        <v>151.93</v>
      </c>
      <c r="G22" s="161" t="e">
        <f t="shared" si="3"/>
        <v>#REF!</v>
      </c>
      <c r="H22" s="160" t="e">
        <f t="shared" si="6"/>
        <v>#REF!</v>
      </c>
      <c r="I22" s="161">
        <f t="shared" si="4"/>
        <v>12.319999999999993</v>
      </c>
      <c r="J22" s="162">
        <f t="shared" si="5"/>
        <v>0.08824582766277482</v>
      </c>
      <c r="K22" s="161" t="e">
        <f t="shared" si="1"/>
        <v>#REF!</v>
      </c>
      <c r="L22" s="162" t="e">
        <f t="shared" si="2"/>
        <v>#REF!</v>
      </c>
    </row>
    <row r="23" spans="1:12" s="128" customFormat="1" ht="26.25">
      <c r="A23" s="168" t="s">
        <v>123</v>
      </c>
      <c r="B23" s="169" t="s">
        <v>119</v>
      </c>
      <c r="C23" s="168" t="s">
        <v>0</v>
      </c>
      <c r="D23" s="170" t="e">
        <f>#REF!</f>
        <v>#REF!</v>
      </c>
      <c r="E23" s="170">
        <v>140.53</v>
      </c>
      <c r="F23" s="160">
        <v>187.71</v>
      </c>
      <c r="G23" s="161" t="e">
        <f t="shared" si="3"/>
        <v>#REF!</v>
      </c>
      <c r="H23" s="160" t="e">
        <f t="shared" si="6"/>
        <v>#REF!</v>
      </c>
      <c r="I23" s="161">
        <f t="shared" si="4"/>
        <v>47.18000000000001</v>
      </c>
      <c r="J23" s="162">
        <f t="shared" si="5"/>
        <v>0.3357290258307835</v>
      </c>
      <c r="K23" s="161" t="e">
        <f t="shared" si="1"/>
        <v>#REF!</v>
      </c>
      <c r="L23" s="162" t="e">
        <f t="shared" si="2"/>
        <v>#REF!</v>
      </c>
    </row>
    <row r="24" spans="1:12" s="128" customFormat="1" ht="12.75">
      <c r="A24" s="189" t="s">
        <v>124</v>
      </c>
      <c r="B24" s="190" t="s">
        <v>120</v>
      </c>
      <c r="C24" s="189" t="s">
        <v>0</v>
      </c>
      <c r="D24" s="191" t="e">
        <f>#REF!</f>
        <v>#REF!</v>
      </c>
      <c r="E24" s="191">
        <v>13.94</v>
      </c>
      <c r="F24" s="192">
        <v>13.94</v>
      </c>
      <c r="G24" s="193" t="e">
        <f t="shared" si="3"/>
        <v>#REF!</v>
      </c>
      <c r="H24" s="192" t="e">
        <f t="shared" si="6"/>
        <v>#REF!</v>
      </c>
      <c r="I24" s="193">
        <f t="shared" si="4"/>
        <v>0</v>
      </c>
      <c r="J24" s="194">
        <f t="shared" si="5"/>
        <v>0</v>
      </c>
      <c r="K24" s="193" t="e">
        <f t="shared" si="1"/>
        <v>#REF!</v>
      </c>
      <c r="L24" s="194" t="e">
        <f t="shared" si="2"/>
        <v>#REF!</v>
      </c>
    </row>
    <row r="25" spans="1:12" s="126" customFormat="1" ht="12.75">
      <c r="A25" s="201" t="s">
        <v>43</v>
      </c>
      <c r="B25" s="202" t="s">
        <v>31</v>
      </c>
      <c r="C25" s="203"/>
      <c r="D25" s="201"/>
      <c r="E25" s="201"/>
      <c r="F25" s="14"/>
      <c r="G25" s="150" t="e">
        <f>SUM(G26:G29)</f>
        <v>#REF!</v>
      </c>
      <c r="H25" s="14" t="e">
        <f>SUM(H26:H29)</f>
        <v>#REF!</v>
      </c>
      <c r="I25" s="7"/>
      <c r="J25" s="14"/>
      <c r="K25" s="149" t="e">
        <f t="shared" si="1"/>
        <v>#REF!</v>
      </c>
      <c r="L25" s="152" t="e">
        <f t="shared" si="2"/>
        <v>#REF!</v>
      </c>
    </row>
    <row r="26" spans="1:12" s="128" customFormat="1" ht="26.25">
      <c r="A26" s="195" t="s">
        <v>44</v>
      </c>
      <c r="B26" s="196" t="s">
        <v>50</v>
      </c>
      <c r="C26" s="195" t="s">
        <v>3</v>
      </c>
      <c r="D26" s="197" t="e">
        <f>#REF!</f>
        <v>#REF!</v>
      </c>
      <c r="E26" s="197">
        <v>143.48</v>
      </c>
      <c r="F26" s="198">
        <v>280.6</v>
      </c>
      <c r="G26" s="199" t="e">
        <f t="shared" si="3"/>
        <v>#REF!</v>
      </c>
      <c r="H26" s="198" t="e">
        <f>ROUND((D26*F26),2)</f>
        <v>#REF!</v>
      </c>
      <c r="I26" s="199">
        <f t="shared" si="4"/>
        <v>137.12000000000003</v>
      </c>
      <c r="J26" s="200">
        <f t="shared" si="5"/>
        <v>0.9556732645664904</v>
      </c>
      <c r="K26" s="199" t="e">
        <f t="shared" si="1"/>
        <v>#REF!</v>
      </c>
      <c r="L26" s="200" t="e">
        <f t="shared" si="2"/>
        <v>#REF!</v>
      </c>
    </row>
    <row r="27" spans="1:12" s="128" customFormat="1" ht="12.75">
      <c r="A27" s="168" t="s">
        <v>45</v>
      </c>
      <c r="B27" s="169" t="s">
        <v>32</v>
      </c>
      <c r="C27" s="170" t="s">
        <v>3</v>
      </c>
      <c r="D27" s="170" t="e">
        <f>#REF!</f>
        <v>#REF!</v>
      </c>
      <c r="E27" s="170">
        <v>137.96</v>
      </c>
      <c r="F27" s="160">
        <v>275.08</v>
      </c>
      <c r="G27" s="161" t="e">
        <f t="shared" si="3"/>
        <v>#REF!</v>
      </c>
      <c r="H27" s="160" t="e">
        <f>ROUND((D27*F27),2)</f>
        <v>#REF!</v>
      </c>
      <c r="I27" s="161">
        <f t="shared" si="4"/>
        <v>137.11999999999998</v>
      </c>
      <c r="J27" s="162">
        <f t="shared" si="5"/>
        <v>0.9939112786314872</v>
      </c>
      <c r="K27" s="161" t="e">
        <f t="shared" si="1"/>
        <v>#REF!</v>
      </c>
      <c r="L27" s="162" t="e">
        <f t="shared" si="2"/>
        <v>#REF!</v>
      </c>
    </row>
    <row r="28" spans="1:12" s="128" customFormat="1" ht="12.75">
      <c r="A28" s="168" t="s">
        <v>46</v>
      </c>
      <c r="B28" s="169" t="s">
        <v>34</v>
      </c>
      <c r="C28" s="170" t="s">
        <v>3</v>
      </c>
      <c r="D28" s="170" t="e">
        <f>#REF!</f>
        <v>#REF!</v>
      </c>
      <c r="E28" s="170">
        <v>127.93</v>
      </c>
      <c r="F28" s="160">
        <v>225.55</v>
      </c>
      <c r="G28" s="161" t="e">
        <f t="shared" si="3"/>
        <v>#REF!</v>
      </c>
      <c r="H28" s="160" t="e">
        <f>ROUND((D28*F28),2)</f>
        <v>#REF!</v>
      </c>
      <c r="I28" s="161">
        <f t="shared" si="4"/>
        <v>97.62</v>
      </c>
      <c r="J28" s="162">
        <f t="shared" si="5"/>
        <v>0.7630735558508559</v>
      </c>
      <c r="K28" s="161" t="e">
        <f t="shared" si="1"/>
        <v>#REF!</v>
      </c>
      <c r="L28" s="162" t="e">
        <f t="shared" si="2"/>
        <v>#REF!</v>
      </c>
    </row>
    <row r="29" spans="1:12" s="128" customFormat="1" ht="12.75">
      <c r="A29" s="189" t="s">
        <v>47</v>
      </c>
      <c r="B29" s="190" t="s">
        <v>30</v>
      </c>
      <c r="C29" s="191" t="s">
        <v>7</v>
      </c>
      <c r="D29" s="191" t="e">
        <f>#REF!</f>
        <v>#REF!</v>
      </c>
      <c r="E29" s="191">
        <v>13.94</v>
      </c>
      <c r="F29" s="192">
        <v>13.94</v>
      </c>
      <c r="G29" s="193" t="e">
        <f t="shared" si="3"/>
        <v>#REF!</v>
      </c>
      <c r="H29" s="192" t="e">
        <f>ROUND((D29*F29),2)</f>
        <v>#REF!</v>
      </c>
      <c r="I29" s="193">
        <f t="shared" si="4"/>
        <v>0</v>
      </c>
      <c r="J29" s="194">
        <f t="shared" si="5"/>
        <v>0</v>
      </c>
      <c r="K29" s="193" t="e">
        <f t="shared" si="1"/>
        <v>#REF!</v>
      </c>
      <c r="L29" s="194" t="e">
        <f t="shared" si="2"/>
        <v>#REF!</v>
      </c>
    </row>
    <row r="30" spans="1:12" s="126" customFormat="1" ht="12.75">
      <c r="A30" s="201" t="s">
        <v>125</v>
      </c>
      <c r="B30" s="202" t="s">
        <v>35</v>
      </c>
      <c r="C30" s="203"/>
      <c r="D30" s="201"/>
      <c r="E30" s="201"/>
      <c r="F30" s="14"/>
      <c r="G30" s="150" t="e">
        <f>SUM(G31:G36)</f>
        <v>#REF!</v>
      </c>
      <c r="H30" s="14" t="e">
        <f>SUM(H31:H36)</f>
        <v>#REF!</v>
      </c>
      <c r="I30" s="7"/>
      <c r="J30" s="14"/>
      <c r="K30" s="149" t="e">
        <f t="shared" si="1"/>
        <v>#REF!</v>
      </c>
      <c r="L30" s="152" t="e">
        <f t="shared" si="2"/>
        <v>#REF!</v>
      </c>
    </row>
    <row r="31" spans="1:12" s="128" customFormat="1" ht="26.25">
      <c r="A31" s="195" t="s">
        <v>126</v>
      </c>
      <c r="B31" s="196" t="s">
        <v>36</v>
      </c>
      <c r="C31" s="197" t="s">
        <v>0</v>
      </c>
      <c r="D31" s="197" t="e">
        <f>#REF!</f>
        <v>#REF!</v>
      </c>
      <c r="E31" s="197">
        <v>82.54</v>
      </c>
      <c r="F31" s="198">
        <v>178.85</v>
      </c>
      <c r="G31" s="199" t="e">
        <f aca="true" t="shared" si="7" ref="G31:G40">ROUND((E31*D31),2)</f>
        <v>#REF!</v>
      </c>
      <c r="H31" s="198" t="e">
        <f aca="true" t="shared" si="8" ref="H31:H36">ROUND((D31*F31),2)</f>
        <v>#REF!</v>
      </c>
      <c r="I31" s="199">
        <f t="shared" si="4"/>
        <v>96.30999999999999</v>
      </c>
      <c r="J31" s="200">
        <f t="shared" si="5"/>
        <v>1.1668282045069056</v>
      </c>
      <c r="K31" s="199" t="e">
        <f t="shared" si="1"/>
        <v>#REF!</v>
      </c>
      <c r="L31" s="200" t="e">
        <f t="shared" si="2"/>
        <v>#REF!</v>
      </c>
    </row>
    <row r="32" spans="1:12" s="128" customFormat="1" ht="12.75">
      <c r="A32" s="168" t="s">
        <v>127</v>
      </c>
      <c r="B32" s="169" t="s">
        <v>38</v>
      </c>
      <c r="C32" s="170" t="s">
        <v>3</v>
      </c>
      <c r="D32" s="170" t="e">
        <f>#REF!</f>
        <v>#REF!</v>
      </c>
      <c r="E32" s="170">
        <v>61.78</v>
      </c>
      <c r="F32" s="160">
        <v>78.61</v>
      </c>
      <c r="G32" s="161" t="e">
        <f t="shared" si="7"/>
        <v>#REF!</v>
      </c>
      <c r="H32" s="160" t="e">
        <f t="shared" si="8"/>
        <v>#REF!</v>
      </c>
      <c r="I32" s="161">
        <f t="shared" si="4"/>
        <v>16.83</v>
      </c>
      <c r="J32" s="162">
        <f t="shared" si="5"/>
        <v>0.27241825833603106</v>
      </c>
      <c r="K32" s="161" t="e">
        <f t="shared" si="1"/>
        <v>#REF!</v>
      </c>
      <c r="L32" s="162" t="e">
        <f t="shared" si="2"/>
        <v>#REF!</v>
      </c>
    </row>
    <row r="33" spans="1:12" s="128" customFormat="1" ht="12.75">
      <c r="A33" s="168" t="s">
        <v>128</v>
      </c>
      <c r="B33" s="169" t="s">
        <v>39</v>
      </c>
      <c r="C33" s="170" t="s">
        <v>3</v>
      </c>
      <c r="D33" s="170" t="e">
        <f>#REF!</f>
        <v>#REF!</v>
      </c>
      <c r="E33" s="170">
        <v>111.77</v>
      </c>
      <c r="F33" s="160">
        <v>179.27</v>
      </c>
      <c r="G33" s="161" t="e">
        <f t="shared" si="7"/>
        <v>#REF!</v>
      </c>
      <c r="H33" s="160" t="e">
        <f t="shared" si="8"/>
        <v>#REF!</v>
      </c>
      <c r="I33" s="161">
        <f t="shared" si="4"/>
        <v>67.50000000000001</v>
      </c>
      <c r="J33" s="162">
        <f t="shared" si="5"/>
        <v>0.603918761742865</v>
      </c>
      <c r="K33" s="161" t="e">
        <f t="shared" si="1"/>
        <v>#REF!</v>
      </c>
      <c r="L33" s="162" t="e">
        <f t="shared" si="2"/>
        <v>#REF!</v>
      </c>
    </row>
    <row r="34" spans="1:12" s="128" customFormat="1" ht="12.75">
      <c r="A34" s="168" t="s">
        <v>129</v>
      </c>
      <c r="B34" s="169" t="s">
        <v>40</v>
      </c>
      <c r="C34" s="170" t="s">
        <v>3</v>
      </c>
      <c r="D34" s="170" t="e">
        <f>#REF!</f>
        <v>#REF!</v>
      </c>
      <c r="E34" s="170">
        <v>23.76</v>
      </c>
      <c r="F34" s="160">
        <v>31.78</v>
      </c>
      <c r="G34" s="161" t="e">
        <f t="shared" si="7"/>
        <v>#REF!</v>
      </c>
      <c r="H34" s="160" t="e">
        <f t="shared" si="8"/>
        <v>#REF!</v>
      </c>
      <c r="I34" s="161">
        <f t="shared" si="4"/>
        <v>8.02</v>
      </c>
      <c r="J34" s="162">
        <f t="shared" si="5"/>
        <v>0.3375420875420875</v>
      </c>
      <c r="K34" s="161" t="e">
        <f t="shared" si="1"/>
        <v>#REF!</v>
      </c>
      <c r="L34" s="162" t="e">
        <f t="shared" si="2"/>
        <v>#REF!</v>
      </c>
    </row>
    <row r="35" spans="1:12" s="128" customFormat="1" ht="12.75">
      <c r="A35" s="168" t="s">
        <v>130</v>
      </c>
      <c r="B35" s="169" t="s">
        <v>41</v>
      </c>
      <c r="C35" s="170" t="s">
        <v>3</v>
      </c>
      <c r="D35" s="170" t="e">
        <f>#REF!</f>
        <v>#REF!</v>
      </c>
      <c r="E35" s="170">
        <v>58.02</v>
      </c>
      <c r="F35" s="160">
        <v>82.84</v>
      </c>
      <c r="G35" s="161" t="e">
        <f t="shared" si="7"/>
        <v>#REF!</v>
      </c>
      <c r="H35" s="160" t="e">
        <f t="shared" si="8"/>
        <v>#REF!</v>
      </c>
      <c r="I35" s="161">
        <f t="shared" si="4"/>
        <v>24.82</v>
      </c>
      <c r="J35" s="162">
        <f t="shared" si="5"/>
        <v>0.42778352292312993</v>
      </c>
      <c r="K35" s="161" t="e">
        <f t="shared" si="1"/>
        <v>#REF!</v>
      </c>
      <c r="L35" s="162" t="e">
        <f t="shared" si="2"/>
        <v>#REF!</v>
      </c>
    </row>
    <row r="36" spans="1:12" s="128" customFormat="1" ht="12.75">
      <c r="A36" s="189" t="s">
        <v>131</v>
      </c>
      <c r="B36" s="190" t="s">
        <v>30</v>
      </c>
      <c r="C36" s="191" t="s">
        <v>7</v>
      </c>
      <c r="D36" s="191" t="e">
        <f>#REF!</f>
        <v>#REF!</v>
      </c>
      <c r="E36" s="191">
        <v>13.94</v>
      </c>
      <c r="F36" s="192">
        <v>13.94</v>
      </c>
      <c r="G36" s="193" t="e">
        <f t="shared" si="7"/>
        <v>#REF!</v>
      </c>
      <c r="H36" s="192" t="e">
        <f t="shared" si="8"/>
        <v>#REF!</v>
      </c>
      <c r="I36" s="193">
        <f t="shared" si="4"/>
        <v>0</v>
      </c>
      <c r="J36" s="194">
        <f t="shared" si="5"/>
        <v>0</v>
      </c>
      <c r="K36" s="193" t="e">
        <f t="shared" si="1"/>
        <v>#REF!</v>
      </c>
      <c r="L36" s="194" t="e">
        <f t="shared" si="2"/>
        <v>#REF!</v>
      </c>
    </row>
    <row r="37" spans="1:12" s="126" customFormat="1" ht="12.75">
      <c r="A37" s="201" t="s">
        <v>132</v>
      </c>
      <c r="B37" s="202" t="s">
        <v>136</v>
      </c>
      <c r="C37" s="203"/>
      <c r="D37" s="201"/>
      <c r="E37" s="201"/>
      <c r="F37" s="14"/>
      <c r="G37" s="150" t="e">
        <f>SUM(G38:G40)</f>
        <v>#REF!</v>
      </c>
      <c r="H37" s="14" t="e">
        <f>SUM(H38:H40)</f>
        <v>#REF!</v>
      </c>
      <c r="I37" s="7"/>
      <c r="J37" s="151"/>
      <c r="K37" s="149" t="e">
        <f t="shared" si="1"/>
        <v>#REF!</v>
      </c>
      <c r="L37" s="152" t="e">
        <f t="shared" si="2"/>
        <v>#REF!</v>
      </c>
    </row>
    <row r="38" spans="1:12" s="128" customFormat="1" ht="12.75">
      <c r="A38" s="195" t="s">
        <v>133</v>
      </c>
      <c r="B38" s="196" t="s">
        <v>42</v>
      </c>
      <c r="C38" s="197" t="s">
        <v>0</v>
      </c>
      <c r="D38" s="197" t="e">
        <f>#REF!</f>
        <v>#REF!</v>
      </c>
      <c r="E38" s="197">
        <v>19.19</v>
      </c>
      <c r="F38" s="184">
        <v>19.19</v>
      </c>
      <c r="G38" s="183" t="e">
        <f t="shared" si="7"/>
        <v>#REF!</v>
      </c>
      <c r="H38" s="184" t="e">
        <f>D38*F38</f>
        <v>#REF!</v>
      </c>
      <c r="I38" s="183">
        <f t="shared" si="4"/>
        <v>0</v>
      </c>
      <c r="J38" s="185">
        <f t="shared" si="5"/>
        <v>0</v>
      </c>
      <c r="K38" s="183" t="e">
        <f t="shared" si="1"/>
        <v>#REF!</v>
      </c>
      <c r="L38" s="185" t="e">
        <f t="shared" si="2"/>
        <v>#REF!</v>
      </c>
    </row>
    <row r="39" spans="1:12" s="128" customFormat="1" ht="26.25">
      <c r="A39" s="168" t="s">
        <v>134</v>
      </c>
      <c r="B39" s="169" t="s">
        <v>140</v>
      </c>
      <c r="C39" s="170" t="s">
        <v>0</v>
      </c>
      <c r="D39" s="170" t="e">
        <f>#REF!</f>
        <v>#REF!</v>
      </c>
      <c r="E39" s="170">
        <v>313.1</v>
      </c>
      <c r="F39" s="166">
        <v>313.1</v>
      </c>
      <c r="G39" s="165" t="e">
        <f t="shared" si="7"/>
        <v>#REF!</v>
      </c>
      <c r="H39" s="166" t="e">
        <f>D39*F39</f>
        <v>#REF!</v>
      </c>
      <c r="I39" s="165">
        <f t="shared" si="4"/>
        <v>0</v>
      </c>
      <c r="J39" s="167">
        <f t="shared" si="5"/>
        <v>0</v>
      </c>
      <c r="K39" s="165" t="e">
        <f t="shared" si="1"/>
        <v>#REF!</v>
      </c>
      <c r="L39" s="167" t="e">
        <f t="shared" si="2"/>
        <v>#REF!</v>
      </c>
    </row>
    <row r="40" spans="1:12" s="128" customFormat="1" ht="12.75">
      <c r="A40" s="168" t="s">
        <v>137</v>
      </c>
      <c r="B40" s="169" t="s">
        <v>138</v>
      </c>
      <c r="C40" s="170" t="s">
        <v>4</v>
      </c>
      <c r="D40" s="170" t="e">
        <f>#REF!</f>
        <v>#REF!</v>
      </c>
      <c r="E40" s="170">
        <v>2644.02</v>
      </c>
      <c r="F40" s="166" t="e">
        <f>#REF!</f>
        <v>#REF!</v>
      </c>
      <c r="G40" s="165" t="e">
        <f t="shared" si="7"/>
        <v>#REF!</v>
      </c>
      <c r="H40" s="166" t="e">
        <f>D40*F40</f>
        <v>#REF!</v>
      </c>
      <c r="I40" s="165" t="e">
        <f t="shared" si="4"/>
        <v>#REF!</v>
      </c>
      <c r="J40" s="167" t="e">
        <f t="shared" si="5"/>
        <v>#REF!</v>
      </c>
      <c r="K40" s="165" t="e">
        <f t="shared" si="1"/>
        <v>#REF!</v>
      </c>
      <c r="L40" s="167" t="e">
        <f t="shared" si="2"/>
        <v>#REF!</v>
      </c>
    </row>
    <row r="41" spans="1:12" s="126" customFormat="1" ht="12.75">
      <c r="A41" s="249" t="s">
        <v>106</v>
      </c>
      <c r="B41" s="249"/>
      <c r="C41" s="249"/>
      <c r="D41" s="249"/>
      <c r="E41" s="249"/>
      <c r="F41" s="249"/>
      <c r="G41" s="176" t="e">
        <f>G9+G17+G25+G30+G37</f>
        <v>#REF!</v>
      </c>
      <c r="H41" s="176" t="e">
        <f>H9+H17+H25+H30+H37</f>
        <v>#REF!</v>
      </c>
      <c r="I41" s="172"/>
      <c r="J41" s="171"/>
      <c r="K41" s="161" t="e">
        <f t="shared" si="1"/>
        <v>#REF!</v>
      </c>
      <c r="L41" s="162" t="e">
        <f t="shared" si="2"/>
        <v>#REF!</v>
      </c>
    </row>
    <row r="42" spans="1:12" ht="12.75">
      <c r="A42" s="248" t="s">
        <v>139</v>
      </c>
      <c r="B42" s="248"/>
      <c r="C42" s="248"/>
      <c r="D42" s="248"/>
      <c r="E42" s="248"/>
      <c r="F42" s="248"/>
      <c r="G42" s="165" t="e">
        <f>G41/#REF!</f>
        <v>#REF!</v>
      </c>
      <c r="H42" s="177" t="e">
        <f>H41/#REF!</f>
        <v>#REF!</v>
      </c>
      <c r="I42" s="173"/>
      <c r="J42" s="154"/>
      <c r="K42" s="155"/>
      <c r="L42" s="156"/>
    </row>
    <row r="43" spans="1:12" ht="12.75">
      <c r="A43" s="248" t="s">
        <v>157</v>
      </c>
      <c r="B43" s="248"/>
      <c r="C43" s="248"/>
      <c r="D43" s="248"/>
      <c r="E43" s="248"/>
      <c r="F43" s="248"/>
      <c r="G43" s="251" t="e">
        <f>#REF!+#REF!+#REF!+#REF!+#REF!+#REF!+#REF!+#REF!+#REF!+#REF!+#REF!+#REF!+#REF!+#REF!+#REF!</f>
        <v>#REF!</v>
      </c>
      <c r="H43" s="251"/>
      <c r="I43" s="174"/>
      <c r="J43" s="153"/>
      <c r="K43" s="155"/>
      <c r="L43" s="156"/>
    </row>
    <row r="44" spans="1:12" ht="12.75">
      <c r="A44" s="250" t="s">
        <v>158</v>
      </c>
      <c r="B44" s="250"/>
      <c r="C44" s="250"/>
      <c r="D44" s="250"/>
      <c r="E44" s="250"/>
      <c r="F44" s="250"/>
      <c r="G44" s="247" t="e">
        <f>G43/#REF!</f>
        <v>#REF!</v>
      </c>
      <c r="H44" s="247"/>
      <c r="I44" s="175"/>
      <c r="J44" s="157"/>
      <c r="K44" s="158"/>
      <c r="L44" s="159"/>
    </row>
  </sheetData>
  <sheetProtection/>
  <mergeCells count="22">
    <mergeCell ref="B4:L4"/>
    <mergeCell ref="A1:L1"/>
    <mergeCell ref="K7:L7"/>
    <mergeCell ref="I6:L6"/>
    <mergeCell ref="I7:J7"/>
    <mergeCell ref="D6:D8"/>
    <mergeCell ref="F6:F8"/>
    <mergeCell ref="A2:L2"/>
    <mergeCell ref="B3:L3"/>
    <mergeCell ref="B6:B8"/>
    <mergeCell ref="G44:H44"/>
    <mergeCell ref="A42:F42"/>
    <mergeCell ref="A41:F41"/>
    <mergeCell ref="A44:F44"/>
    <mergeCell ref="A43:F43"/>
    <mergeCell ref="G43:H43"/>
    <mergeCell ref="E6:E8"/>
    <mergeCell ref="A5:L5"/>
    <mergeCell ref="A6:A8"/>
    <mergeCell ref="G6:G8"/>
    <mergeCell ref="H6:H8"/>
    <mergeCell ref="C6:C8"/>
  </mergeCells>
  <printOptions/>
  <pageMargins left="0.25" right="0.25" top="0.75" bottom="0.75" header="0.3" footer="0.3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21" bestFit="1" customWidth="1"/>
    <col min="2" max="2" width="28.8515625" style="16" customWidth="1"/>
    <col min="3" max="3" width="11.57421875" style="16" customWidth="1"/>
    <col min="4" max="4" width="7.7109375" style="16" bestFit="1" customWidth="1"/>
    <col min="5" max="5" width="9.28125" style="16" bestFit="1" customWidth="1"/>
    <col min="6" max="6" width="10.28125" style="56" customWidth="1"/>
    <col min="7" max="7" width="8.140625" style="16" customWidth="1"/>
    <col min="8" max="8" width="8.57421875" style="56" bestFit="1" customWidth="1"/>
    <col min="9" max="9" width="7.140625" style="56" bestFit="1" customWidth="1"/>
    <col min="10" max="10" width="8.7109375" style="16" customWidth="1"/>
    <col min="11" max="11" width="8.28125" style="21" customWidth="1"/>
    <col min="12" max="12" width="26.00390625" style="2" customWidth="1"/>
    <col min="13" max="16384" width="9.140625" style="2" customWidth="1"/>
  </cols>
  <sheetData>
    <row r="1" spans="1:11" ht="56.25" customHeight="1">
      <c r="A1" s="286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5">
      <c r="A2" s="289" t="s">
        <v>55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s="27" customFormat="1" ht="34.5" customHeight="1">
      <c r="A3" s="270" t="s">
        <v>115</v>
      </c>
      <c r="B3" s="271"/>
      <c r="C3" s="271"/>
      <c r="D3" s="271"/>
      <c r="E3" s="271"/>
      <c r="F3" s="272"/>
      <c r="G3" s="294" t="s">
        <v>56</v>
      </c>
      <c r="H3" s="295"/>
      <c r="I3" s="295"/>
      <c r="J3" s="25">
        <v>100</v>
      </c>
      <c r="K3" s="26" t="s">
        <v>57</v>
      </c>
    </row>
    <row r="4" spans="1:11" s="27" customFormat="1" ht="15" thickBot="1">
      <c r="A4" s="273" t="s">
        <v>92</v>
      </c>
      <c r="B4" s="274"/>
      <c r="C4" s="274"/>
      <c r="D4" s="274"/>
      <c r="E4" s="274"/>
      <c r="F4" s="275"/>
      <c r="G4" s="292" t="s">
        <v>58</v>
      </c>
      <c r="H4" s="293"/>
      <c r="I4" s="293"/>
      <c r="J4" s="293"/>
      <c r="K4" s="28">
        <v>42736</v>
      </c>
    </row>
    <row r="5" spans="1:11" s="27" customFormat="1" ht="15" thickBot="1">
      <c r="A5" s="296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s="22" customFormat="1" ht="24.75" customHeight="1">
      <c r="A6" s="299" t="s">
        <v>9</v>
      </c>
      <c r="B6" s="301" t="s">
        <v>59</v>
      </c>
      <c r="C6" s="262" t="s">
        <v>60</v>
      </c>
      <c r="D6" s="262" t="s">
        <v>61</v>
      </c>
      <c r="E6" s="263" t="s">
        <v>62</v>
      </c>
      <c r="F6" s="282" t="s">
        <v>63</v>
      </c>
      <c r="G6" s="284" t="s">
        <v>64</v>
      </c>
      <c r="H6" s="262" t="s">
        <v>65</v>
      </c>
      <c r="I6" s="262"/>
      <c r="J6" s="262" t="s">
        <v>66</v>
      </c>
      <c r="K6" s="304" t="s">
        <v>67</v>
      </c>
    </row>
    <row r="7" spans="1:11" s="22" customFormat="1" ht="19.5" customHeight="1" thickBot="1">
      <c r="A7" s="300"/>
      <c r="B7" s="302"/>
      <c r="C7" s="303"/>
      <c r="D7" s="303"/>
      <c r="E7" s="264"/>
      <c r="F7" s="283"/>
      <c r="G7" s="285"/>
      <c r="H7" s="29" t="s">
        <v>93</v>
      </c>
      <c r="I7" s="29" t="s">
        <v>68</v>
      </c>
      <c r="J7" s="303"/>
      <c r="K7" s="305"/>
    </row>
    <row r="8" spans="1:11" ht="12.75">
      <c r="A8" s="30">
        <v>1</v>
      </c>
      <c r="B8" s="312" t="s">
        <v>69</v>
      </c>
      <c r="C8" s="312"/>
      <c r="D8" s="312"/>
      <c r="E8" s="312"/>
      <c r="F8" s="312"/>
      <c r="G8" s="312"/>
      <c r="H8" s="312"/>
      <c r="I8" s="312"/>
      <c r="J8" s="312"/>
      <c r="K8" s="313"/>
    </row>
    <row r="9" spans="1:11" s="21" customFormat="1" ht="27.75" customHeight="1">
      <c r="A9" s="31" t="s">
        <v>15</v>
      </c>
      <c r="B9" s="32" t="s">
        <v>89</v>
      </c>
      <c r="C9" s="33" t="s">
        <v>87</v>
      </c>
      <c r="D9" s="33" t="s">
        <v>88</v>
      </c>
      <c r="E9" s="34">
        <f>J3*2</f>
        <v>200</v>
      </c>
      <c r="F9" s="35">
        <f>E9/35</f>
        <v>5.714285714285714</v>
      </c>
      <c r="G9" s="36">
        <v>1</v>
      </c>
      <c r="H9" s="37">
        <v>98.14</v>
      </c>
      <c r="I9" s="38">
        <v>0</v>
      </c>
      <c r="J9" s="34">
        <f>(H9*G9*F9)+I9</f>
        <v>560.8000000000001</v>
      </c>
      <c r="K9" s="39" t="s">
        <v>90</v>
      </c>
    </row>
    <row r="10" spans="1:11" ht="13.5" thickBot="1">
      <c r="A10" s="314" t="s">
        <v>70</v>
      </c>
      <c r="B10" s="315"/>
      <c r="C10" s="315"/>
      <c r="D10" s="315"/>
      <c r="E10" s="315"/>
      <c r="F10" s="315"/>
      <c r="G10" s="315"/>
      <c r="H10" s="315"/>
      <c r="I10" s="316"/>
      <c r="J10" s="40">
        <f>SUM(J9:J9)</f>
        <v>560.8000000000001</v>
      </c>
      <c r="K10" s="41"/>
    </row>
    <row r="11" spans="1:11" s="22" customFormat="1" ht="23.25" customHeight="1">
      <c r="A11" s="317" t="s">
        <v>9</v>
      </c>
      <c r="B11" s="263" t="s">
        <v>71</v>
      </c>
      <c r="C11" s="262" t="s">
        <v>60</v>
      </c>
      <c r="D11" s="262" t="s">
        <v>61</v>
      </c>
      <c r="E11" s="263" t="s">
        <v>62</v>
      </c>
      <c r="F11" s="282" t="s">
        <v>63</v>
      </c>
      <c r="G11" s="284" t="s">
        <v>72</v>
      </c>
      <c r="H11" s="262" t="s">
        <v>65</v>
      </c>
      <c r="I11" s="262"/>
      <c r="J11" s="262" t="s">
        <v>66</v>
      </c>
      <c r="K11" s="304" t="s">
        <v>67</v>
      </c>
    </row>
    <row r="12" spans="1:11" s="22" customFormat="1" ht="27" thickBot="1">
      <c r="A12" s="318"/>
      <c r="B12" s="264"/>
      <c r="C12" s="303"/>
      <c r="D12" s="303"/>
      <c r="E12" s="319"/>
      <c r="F12" s="283"/>
      <c r="G12" s="285"/>
      <c r="H12" s="29" t="s">
        <v>93</v>
      </c>
      <c r="I12" s="29" t="s">
        <v>68</v>
      </c>
      <c r="J12" s="303"/>
      <c r="K12" s="305"/>
    </row>
    <row r="13" spans="1:11" ht="12.75">
      <c r="A13" s="42">
        <v>2</v>
      </c>
      <c r="B13" s="306" t="s">
        <v>73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1:11" ht="12.75" customHeight="1">
      <c r="A14" s="43" t="s">
        <v>22</v>
      </c>
      <c r="B14" s="44" t="s">
        <v>74</v>
      </c>
      <c r="C14" s="33" t="str">
        <f>$C$9</f>
        <v>ALENQUER</v>
      </c>
      <c r="D14" s="33" t="str">
        <f>$D$9</f>
        <v>PA 254</v>
      </c>
      <c r="E14" s="34">
        <f>E9</f>
        <v>200</v>
      </c>
      <c r="F14" s="35">
        <f>F9</f>
        <v>5.714285714285714</v>
      </c>
      <c r="G14" s="36">
        <v>1</v>
      </c>
      <c r="H14" s="37">
        <v>40</v>
      </c>
      <c r="I14" s="45">
        <v>0</v>
      </c>
      <c r="J14" s="46">
        <f>(H14*G14)+I14</f>
        <v>40</v>
      </c>
      <c r="K14" s="265" t="s">
        <v>90</v>
      </c>
    </row>
    <row r="15" spans="1:11" ht="12.75">
      <c r="A15" s="43" t="s">
        <v>24</v>
      </c>
      <c r="B15" s="44" t="s">
        <v>91</v>
      </c>
      <c r="C15" s="33" t="str">
        <f>$C$9</f>
        <v>ALENQUER</v>
      </c>
      <c r="D15" s="33" t="str">
        <f>$D$9</f>
        <v>PA 254</v>
      </c>
      <c r="E15" s="34">
        <f aca="true" t="shared" si="0" ref="E15:F18">E14</f>
        <v>200</v>
      </c>
      <c r="F15" s="47">
        <f t="shared" si="0"/>
        <v>5.714285714285714</v>
      </c>
      <c r="G15" s="36">
        <v>1</v>
      </c>
      <c r="H15" s="37">
        <v>40</v>
      </c>
      <c r="I15" s="45">
        <v>0</v>
      </c>
      <c r="J15" s="46">
        <f>(H15*G15)+I15</f>
        <v>40</v>
      </c>
      <c r="K15" s="266"/>
    </row>
    <row r="16" spans="1:11" ht="12.75">
      <c r="A16" s="43" t="s">
        <v>25</v>
      </c>
      <c r="B16" s="44" t="s">
        <v>75</v>
      </c>
      <c r="C16" s="33" t="str">
        <f>$C$9</f>
        <v>ALENQUER</v>
      </c>
      <c r="D16" s="33" t="str">
        <f>$D$9</f>
        <v>PA 254</v>
      </c>
      <c r="E16" s="34">
        <f t="shared" si="0"/>
        <v>200</v>
      </c>
      <c r="F16" s="47">
        <f t="shared" si="0"/>
        <v>5.714285714285714</v>
      </c>
      <c r="G16" s="36">
        <v>1</v>
      </c>
      <c r="H16" s="37">
        <v>40</v>
      </c>
      <c r="I16" s="45">
        <v>0</v>
      </c>
      <c r="J16" s="46">
        <f>(H16*G16)+I16</f>
        <v>40</v>
      </c>
      <c r="K16" s="266"/>
    </row>
    <row r="17" spans="1:11" ht="12.75">
      <c r="A17" s="43" t="s">
        <v>26</v>
      </c>
      <c r="B17" s="44" t="s">
        <v>76</v>
      </c>
      <c r="C17" s="33" t="str">
        <f>$C$9</f>
        <v>ALENQUER</v>
      </c>
      <c r="D17" s="33" t="str">
        <f>$D$9</f>
        <v>PA 254</v>
      </c>
      <c r="E17" s="34">
        <f t="shared" si="0"/>
        <v>200</v>
      </c>
      <c r="F17" s="47">
        <f t="shared" si="0"/>
        <v>5.714285714285714</v>
      </c>
      <c r="G17" s="36">
        <v>2</v>
      </c>
      <c r="H17" s="37">
        <v>40</v>
      </c>
      <c r="I17" s="45">
        <v>0</v>
      </c>
      <c r="J17" s="46">
        <f>(H17*G17)+I17</f>
        <v>80</v>
      </c>
      <c r="K17" s="266"/>
    </row>
    <row r="18" spans="1:11" ht="12.75">
      <c r="A18" s="43" t="s">
        <v>27</v>
      </c>
      <c r="B18" s="44" t="s">
        <v>77</v>
      </c>
      <c r="C18" s="33" t="str">
        <f>$C$9</f>
        <v>ALENQUER</v>
      </c>
      <c r="D18" s="33" t="str">
        <f>$D$9</f>
        <v>PA 254</v>
      </c>
      <c r="E18" s="34">
        <f t="shared" si="0"/>
        <v>200</v>
      </c>
      <c r="F18" s="47">
        <f t="shared" si="0"/>
        <v>5.714285714285714</v>
      </c>
      <c r="G18" s="36">
        <v>4</v>
      </c>
      <c r="H18" s="37">
        <v>40</v>
      </c>
      <c r="I18" s="45">
        <v>0</v>
      </c>
      <c r="J18" s="46">
        <f>(H18*G18)+I18</f>
        <v>160</v>
      </c>
      <c r="K18" s="266"/>
    </row>
    <row r="19" spans="1:11" ht="13.5" thickBot="1">
      <c r="A19" s="309" t="s">
        <v>78</v>
      </c>
      <c r="B19" s="310"/>
      <c r="C19" s="310"/>
      <c r="D19" s="310"/>
      <c r="E19" s="310"/>
      <c r="F19" s="310"/>
      <c r="G19" s="310"/>
      <c r="H19" s="310"/>
      <c r="I19" s="311"/>
      <c r="J19" s="48">
        <f>SUM(J14:J18)</f>
        <v>360</v>
      </c>
      <c r="K19" s="267"/>
    </row>
    <row r="20" spans="1:11" ht="25.5" customHeight="1">
      <c r="A20" s="317" t="s">
        <v>9</v>
      </c>
      <c r="B20" s="263" t="str">
        <f>B6</f>
        <v>MÁQUINAS/EQUIPAMENTOS</v>
      </c>
      <c r="C20" s="262" t="s">
        <v>60</v>
      </c>
      <c r="D20" s="262" t="s">
        <v>61</v>
      </c>
      <c r="E20" s="263" t="s">
        <v>79</v>
      </c>
      <c r="F20" s="282" t="s">
        <v>63</v>
      </c>
      <c r="G20" s="263" t="s">
        <v>64</v>
      </c>
      <c r="H20" s="262" t="s">
        <v>65</v>
      </c>
      <c r="I20" s="262"/>
      <c r="J20" s="262" t="s">
        <v>66</v>
      </c>
      <c r="K20" s="304" t="s">
        <v>67</v>
      </c>
    </row>
    <row r="21" spans="1:11" ht="19.5" customHeight="1" thickBot="1">
      <c r="A21" s="318"/>
      <c r="B21" s="264"/>
      <c r="C21" s="303"/>
      <c r="D21" s="303"/>
      <c r="E21" s="264"/>
      <c r="F21" s="283"/>
      <c r="G21" s="264"/>
      <c r="H21" s="29" t="s">
        <v>93</v>
      </c>
      <c r="I21" s="29" t="s">
        <v>68</v>
      </c>
      <c r="J21" s="303"/>
      <c r="K21" s="305"/>
    </row>
    <row r="22" spans="1:11" ht="12.75">
      <c r="A22" s="49">
        <v>3</v>
      </c>
      <c r="B22" s="320" t="s">
        <v>80</v>
      </c>
      <c r="C22" s="321"/>
      <c r="D22" s="321"/>
      <c r="E22" s="321"/>
      <c r="F22" s="321"/>
      <c r="G22" s="321"/>
      <c r="H22" s="321"/>
      <c r="I22" s="321"/>
      <c r="J22" s="321"/>
      <c r="K22" s="322"/>
    </row>
    <row r="23" spans="1:11" s="21" customFormat="1" ht="39">
      <c r="A23" s="50" t="s">
        <v>44</v>
      </c>
      <c r="B23" s="23" t="s">
        <v>81</v>
      </c>
      <c r="C23" s="33" t="str">
        <f>$C$9</f>
        <v>ALENQUER</v>
      </c>
      <c r="D23" s="33" t="str">
        <f>$D$9</f>
        <v>PA 254</v>
      </c>
      <c r="E23" s="34">
        <f>E18</f>
        <v>200</v>
      </c>
      <c r="F23" s="35">
        <f>F18</f>
        <v>5.714285714285714</v>
      </c>
      <c r="G23" s="51">
        <v>1</v>
      </c>
      <c r="H23" s="37">
        <v>98.14</v>
      </c>
      <c r="I23" s="45">
        <v>0</v>
      </c>
      <c r="J23" s="34">
        <f>H23*F23</f>
        <v>560.8000000000001</v>
      </c>
      <c r="K23" s="52" t="s">
        <v>90</v>
      </c>
    </row>
    <row r="24" spans="1:11" s="21" customFormat="1" ht="26.25">
      <c r="A24" s="50" t="s">
        <v>45</v>
      </c>
      <c r="B24" s="23" t="s">
        <v>82</v>
      </c>
      <c r="C24" s="33" t="str">
        <f aca="true" t="shared" si="1" ref="C24:F25">C23</f>
        <v>ALENQUER</v>
      </c>
      <c r="D24" s="33" t="str">
        <f t="shared" si="1"/>
        <v>PA 254</v>
      </c>
      <c r="E24" s="34">
        <f t="shared" si="1"/>
        <v>200</v>
      </c>
      <c r="F24" s="35">
        <f t="shared" si="1"/>
        <v>5.714285714285714</v>
      </c>
      <c r="G24" s="51">
        <v>1</v>
      </c>
      <c r="H24" s="37">
        <v>73.29</v>
      </c>
      <c r="I24" s="45">
        <v>0</v>
      </c>
      <c r="J24" s="34">
        <f>H24*F24</f>
        <v>418.80000000000007</v>
      </c>
      <c r="K24" s="52" t="s">
        <v>90</v>
      </c>
    </row>
    <row r="25" spans="1:11" s="21" customFormat="1" ht="39">
      <c r="A25" s="50" t="s">
        <v>46</v>
      </c>
      <c r="B25" s="23" t="s">
        <v>83</v>
      </c>
      <c r="C25" s="33" t="str">
        <f t="shared" si="1"/>
        <v>ALENQUER</v>
      </c>
      <c r="D25" s="33" t="str">
        <f t="shared" si="1"/>
        <v>PA 254</v>
      </c>
      <c r="E25" s="34">
        <f t="shared" si="1"/>
        <v>200</v>
      </c>
      <c r="F25" s="35">
        <f t="shared" si="1"/>
        <v>5.714285714285714</v>
      </c>
      <c r="G25" s="51">
        <v>1</v>
      </c>
      <c r="H25" s="37">
        <v>151.59</v>
      </c>
      <c r="I25" s="45">
        <v>0</v>
      </c>
      <c r="J25" s="34">
        <f>H25*F25</f>
        <v>866.2285714285715</v>
      </c>
      <c r="K25" s="52" t="s">
        <v>90</v>
      </c>
    </row>
    <row r="26" spans="1:11" ht="13.5" thickBot="1">
      <c r="A26" s="326" t="s">
        <v>70</v>
      </c>
      <c r="B26" s="327"/>
      <c r="C26" s="327"/>
      <c r="D26" s="327"/>
      <c r="E26" s="327"/>
      <c r="F26" s="327"/>
      <c r="G26" s="327"/>
      <c r="H26" s="327"/>
      <c r="I26" s="328"/>
      <c r="J26" s="276">
        <f>SUM(J23:J25)</f>
        <v>1845.8285714285716</v>
      </c>
      <c r="K26" s="277"/>
    </row>
    <row r="27" spans="1:12" s="54" customFormat="1" ht="12.75">
      <c r="A27" s="329" t="s">
        <v>84</v>
      </c>
      <c r="B27" s="330"/>
      <c r="C27" s="330"/>
      <c r="D27" s="330"/>
      <c r="E27" s="330"/>
      <c r="F27" s="330"/>
      <c r="G27" s="330"/>
      <c r="H27" s="330"/>
      <c r="I27" s="330"/>
      <c r="J27" s="278">
        <f>J26+J19+J10</f>
        <v>2766.628571428572</v>
      </c>
      <c r="K27" s="279"/>
      <c r="L27" s="53"/>
    </row>
    <row r="28" spans="1:12" s="54" customFormat="1" ht="13.5" thickBot="1">
      <c r="A28" s="331" t="s">
        <v>85</v>
      </c>
      <c r="B28" s="332"/>
      <c r="C28" s="332"/>
      <c r="D28" s="332"/>
      <c r="E28" s="332"/>
      <c r="F28" s="332"/>
      <c r="G28" s="332"/>
      <c r="H28" s="332"/>
      <c r="I28" s="332"/>
      <c r="J28" s="280">
        <f>J27*0.3</f>
        <v>829.9885714285715</v>
      </c>
      <c r="K28" s="281"/>
      <c r="L28" s="53"/>
    </row>
    <row r="29" spans="1:12" s="54" customFormat="1" ht="15.75" thickBot="1">
      <c r="A29" s="323" t="s">
        <v>86</v>
      </c>
      <c r="B29" s="324"/>
      <c r="C29" s="324"/>
      <c r="D29" s="324"/>
      <c r="E29" s="324"/>
      <c r="F29" s="324"/>
      <c r="G29" s="324"/>
      <c r="H29" s="324"/>
      <c r="I29" s="325"/>
      <c r="J29" s="268">
        <f>J28+J27</f>
        <v>3596.6171428571433</v>
      </c>
      <c r="K29" s="269"/>
      <c r="L29" s="55"/>
    </row>
  </sheetData>
  <sheetProtection/>
  <mergeCells count="51">
    <mergeCell ref="H20:I20"/>
    <mergeCell ref="J20:J21"/>
    <mergeCell ref="K20:K21"/>
    <mergeCell ref="B22:K22"/>
    <mergeCell ref="A29:I29"/>
    <mergeCell ref="A26:I26"/>
    <mergeCell ref="A27:I27"/>
    <mergeCell ref="A28:I28"/>
    <mergeCell ref="A20:A21"/>
    <mergeCell ref="G11:G12"/>
    <mergeCell ref="B11:B12"/>
    <mergeCell ref="C11:C12"/>
    <mergeCell ref="D11:D12"/>
    <mergeCell ref="E11:E12"/>
    <mergeCell ref="G20:G21"/>
    <mergeCell ref="A11:A12"/>
    <mergeCell ref="B20:B21"/>
    <mergeCell ref="C20:C21"/>
    <mergeCell ref="D20:D21"/>
    <mergeCell ref="E20:E21"/>
    <mergeCell ref="F20:F21"/>
    <mergeCell ref="D6:D7"/>
    <mergeCell ref="H11:I11"/>
    <mergeCell ref="J11:J12"/>
    <mergeCell ref="K11:K12"/>
    <mergeCell ref="B13:K13"/>
    <mergeCell ref="A19:I19"/>
    <mergeCell ref="J6:J7"/>
    <mergeCell ref="B8:K8"/>
    <mergeCell ref="A10:I10"/>
    <mergeCell ref="K6:K7"/>
    <mergeCell ref="G6:G7"/>
    <mergeCell ref="F11:F12"/>
    <mergeCell ref="A1:K1"/>
    <mergeCell ref="A2:K2"/>
    <mergeCell ref="G4:J4"/>
    <mergeCell ref="G3:I3"/>
    <mergeCell ref="A5:K5"/>
    <mergeCell ref="A6:A7"/>
    <mergeCell ref="B6:B7"/>
    <mergeCell ref="C6:C7"/>
    <mergeCell ref="H6:I6"/>
    <mergeCell ref="E6:E7"/>
    <mergeCell ref="K14:K19"/>
    <mergeCell ref="J29:K29"/>
    <mergeCell ref="A3:F3"/>
    <mergeCell ref="A4:F4"/>
    <mergeCell ref="J26:K26"/>
    <mergeCell ref="J27:K27"/>
    <mergeCell ref="J28:K28"/>
    <mergeCell ref="F6:F7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21" bestFit="1" customWidth="1"/>
    <col min="2" max="2" width="28.8515625" style="16" customWidth="1"/>
    <col min="3" max="3" width="11.57421875" style="16" customWidth="1"/>
    <col min="4" max="4" width="7.7109375" style="16" bestFit="1" customWidth="1"/>
    <col min="5" max="5" width="9.28125" style="16" bestFit="1" customWidth="1"/>
    <col min="6" max="6" width="10.28125" style="56" customWidth="1"/>
    <col min="7" max="7" width="8.140625" style="16" customWidth="1"/>
    <col min="8" max="8" width="8.57421875" style="56" bestFit="1" customWidth="1"/>
    <col min="9" max="9" width="7.140625" style="56" bestFit="1" customWidth="1"/>
    <col min="10" max="10" width="8.7109375" style="16" customWidth="1"/>
    <col min="11" max="11" width="8.28125" style="21" customWidth="1"/>
    <col min="12" max="12" width="26.00390625" style="2" customWidth="1"/>
    <col min="13" max="16384" width="9.140625" style="2" customWidth="1"/>
  </cols>
  <sheetData>
    <row r="1" spans="1:11" ht="56.25" customHeight="1">
      <c r="A1" s="286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5">
      <c r="A2" s="289" t="s">
        <v>55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s="27" customFormat="1" ht="34.5" customHeight="1">
      <c r="A3" s="270" t="s">
        <v>110</v>
      </c>
      <c r="B3" s="271"/>
      <c r="C3" s="271"/>
      <c r="D3" s="271"/>
      <c r="E3" s="271"/>
      <c r="F3" s="272"/>
      <c r="G3" s="294" t="s">
        <v>56</v>
      </c>
      <c r="H3" s="295"/>
      <c r="I3" s="295"/>
      <c r="J3" s="25">
        <v>100</v>
      </c>
      <c r="K3" s="26" t="s">
        <v>57</v>
      </c>
    </row>
    <row r="4" spans="1:11" s="27" customFormat="1" ht="15" thickBot="1">
      <c r="A4" s="273" t="s">
        <v>92</v>
      </c>
      <c r="B4" s="274"/>
      <c r="C4" s="274"/>
      <c r="D4" s="274"/>
      <c r="E4" s="274"/>
      <c r="F4" s="275"/>
      <c r="G4" s="292" t="s">
        <v>58</v>
      </c>
      <c r="H4" s="293"/>
      <c r="I4" s="293"/>
      <c r="J4" s="293"/>
      <c r="K4" s="28">
        <v>42736</v>
      </c>
    </row>
    <row r="5" spans="1:11" s="27" customFormat="1" ht="15" thickBot="1">
      <c r="A5" s="296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s="22" customFormat="1" ht="24.75" customHeight="1">
      <c r="A6" s="299" t="s">
        <v>9</v>
      </c>
      <c r="B6" s="301" t="s">
        <v>59</v>
      </c>
      <c r="C6" s="262" t="s">
        <v>60</v>
      </c>
      <c r="D6" s="262" t="s">
        <v>61</v>
      </c>
      <c r="E6" s="263" t="s">
        <v>62</v>
      </c>
      <c r="F6" s="282" t="s">
        <v>63</v>
      </c>
      <c r="G6" s="284" t="s">
        <v>64</v>
      </c>
      <c r="H6" s="262" t="s">
        <v>65</v>
      </c>
      <c r="I6" s="262"/>
      <c r="J6" s="262" t="s">
        <v>66</v>
      </c>
      <c r="K6" s="304" t="s">
        <v>67</v>
      </c>
    </row>
    <row r="7" spans="1:11" s="22" customFormat="1" ht="19.5" customHeight="1" thickBot="1">
      <c r="A7" s="300"/>
      <c r="B7" s="302"/>
      <c r="C7" s="303"/>
      <c r="D7" s="303"/>
      <c r="E7" s="264"/>
      <c r="F7" s="283"/>
      <c r="G7" s="285"/>
      <c r="H7" s="29" t="s">
        <v>93</v>
      </c>
      <c r="I7" s="29" t="s">
        <v>68</v>
      </c>
      <c r="J7" s="303"/>
      <c r="K7" s="305"/>
    </row>
    <row r="8" spans="1:11" ht="12.75">
      <c r="A8" s="30">
        <v>1</v>
      </c>
      <c r="B8" s="312" t="s">
        <v>69</v>
      </c>
      <c r="C8" s="312"/>
      <c r="D8" s="312"/>
      <c r="E8" s="312"/>
      <c r="F8" s="312"/>
      <c r="G8" s="312"/>
      <c r="H8" s="312"/>
      <c r="I8" s="312"/>
      <c r="J8" s="312"/>
      <c r="K8" s="313"/>
    </row>
    <row r="9" spans="1:11" s="21" customFormat="1" ht="27.75" customHeight="1">
      <c r="A9" s="31" t="s">
        <v>15</v>
      </c>
      <c r="B9" s="32" t="s">
        <v>89</v>
      </c>
      <c r="C9" s="33" t="s">
        <v>87</v>
      </c>
      <c r="D9" s="33" t="s">
        <v>88</v>
      </c>
      <c r="E9" s="34">
        <f>J3*2</f>
        <v>200</v>
      </c>
      <c r="F9" s="35">
        <f>E9/35</f>
        <v>5.714285714285714</v>
      </c>
      <c r="G9" s="36">
        <v>1</v>
      </c>
      <c r="H9" s="37">
        <v>98.14</v>
      </c>
      <c r="I9" s="38">
        <v>0</v>
      </c>
      <c r="J9" s="34">
        <f>(H9*G9*F9)+I9</f>
        <v>560.8000000000001</v>
      </c>
      <c r="K9" s="39" t="s">
        <v>90</v>
      </c>
    </row>
    <row r="10" spans="1:11" ht="13.5" thickBot="1">
      <c r="A10" s="314" t="s">
        <v>70</v>
      </c>
      <c r="B10" s="315"/>
      <c r="C10" s="315"/>
      <c r="D10" s="315"/>
      <c r="E10" s="315"/>
      <c r="F10" s="315"/>
      <c r="G10" s="315"/>
      <c r="H10" s="315"/>
      <c r="I10" s="316"/>
      <c r="J10" s="40">
        <f>SUM(J9:J9)</f>
        <v>560.8000000000001</v>
      </c>
      <c r="K10" s="41"/>
    </row>
    <row r="11" spans="1:11" s="22" customFormat="1" ht="23.25" customHeight="1">
      <c r="A11" s="317" t="s">
        <v>9</v>
      </c>
      <c r="B11" s="263" t="s">
        <v>71</v>
      </c>
      <c r="C11" s="262" t="s">
        <v>60</v>
      </c>
      <c r="D11" s="262" t="s">
        <v>61</v>
      </c>
      <c r="E11" s="263" t="s">
        <v>62</v>
      </c>
      <c r="F11" s="282" t="s">
        <v>63</v>
      </c>
      <c r="G11" s="284" t="s">
        <v>72</v>
      </c>
      <c r="H11" s="262" t="s">
        <v>65</v>
      </c>
      <c r="I11" s="262"/>
      <c r="J11" s="262" t="s">
        <v>66</v>
      </c>
      <c r="K11" s="304" t="s">
        <v>67</v>
      </c>
    </row>
    <row r="12" spans="1:11" s="22" customFormat="1" ht="27" thickBot="1">
      <c r="A12" s="318"/>
      <c r="B12" s="264"/>
      <c r="C12" s="303"/>
      <c r="D12" s="303"/>
      <c r="E12" s="319"/>
      <c r="F12" s="283"/>
      <c r="G12" s="285"/>
      <c r="H12" s="29" t="s">
        <v>93</v>
      </c>
      <c r="I12" s="29" t="s">
        <v>68</v>
      </c>
      <c r="J12" s="303"/>
      <c r="K12" s="305"/>
    </row>
    <row r="13" spans="1:11" ht="12.75">
      <c r="A13" s="42">
        <v>2</v>
      </c>
      <c r="B13" s="306" t="s">
        <v>73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1:11" ht="12.75" customHeight="1">
      <c r="A14" s="43" t="s">
        <v>22</v>
      </c>
      <c r="B14" s="44" t="s">
        <v>74</v>
      </c>
      <c r="C14" s="33" t="str">
        <f>$C$9</f>
        <v>ALENQUER</v>
      </c>
      <c r="D14" s="33" t="str">
        <f>$D$9</f>
        <v>PA 254</v>
      </c>
      <c r="E14" s="34">
        <f>E9</f>
        <v>200</v>
      </c>
      <c r="F14" s="35">
        <f>F9</f>
        <v>5.714285714285714</v>
      </c>
      <c r="G14" s="36">
        <v>1</v>
      </c>
      <c r="H14" s="37">
        <v>40</v>
      </c>
      <c r="I14" s="45">
        <v>0</v>
      </c>
      <c r="J14" s="46">
        <f>(H14*G14)+I14</f>
        <v>40</v>
      </c>
      <c r="K14" s="265" t="s">
        <v>90</v>
      </c>
    </row>
    <row r="15" spans="1:11" ht="12.75">
      <c r="A15" s="43" t="s">
        <v>24</v>
      </c>
      <c r="B15" s="44" t="s">
        <v>91</v>
      </c>
      <c r="C15" s="33" t="str">
        <f>$C$9</f>
        <v>ALENQUER</v>
      </c>
      <c r="D15" s="33" t="str">
        <f>$D$9</f>
        <v>PA 254</v>
      </c>
      <c r="E15" s="34">
        <f aca="true" t="shared" si="0" ref="E15:F18">E14</f>
        <v>200</v>
      </c>
      <c r="F15" s="47">
        <f t="shared" si="0"/>
        <v>5.714285714285714</v>
      </c>
      <c r="G15" s="36">
        <v>1</v>
      </c>
      <c r="H15" s="37">
        <v>40</v>
      </c>
      <c r="I15" s="45">
        <v>0</v>
      </c>
      <c r="J15" s="46">
        <f>(H15*G15)+I15</f>
        <v>40</v>
      </c>
      <c r="K15" s="266"/>
    </row>
    <row r="16" spans="1:11" ht="12.75">
      <c r="A16" s="43" t="s">
        <v>25</v>
      </c>
      <c r="B16" s="44" t="s">
        <v>75</v>
      </c>
      <c r="C16" s="33" t="str">
        <f>$C$9</f>
        <v>ALENQUER</v>
      </c>
      <c r="D16" s="33" t="str">
        <f>$D$9</f>
        <v>PA 254</v>
      </c>
      <c r="E16" s="34">
        <f t="shared" si="0"/>
        <v>200</v>
      </c>
      <c r="F16" s="47">
        <f t="shared" si="0"/>
        <v>5.714285714285714</v>
      </c>
      <c r="G16" s="36">
        <v>1</v>
      </c>
      <c r="H16" s="37">
        <v>40</v>
      </c>
      <c r="I16" s="45">
        <v>0</v>
      </c>
      <c r="J16" s="46">
        <f>(H16*G16)+I16</f>
        <v>40</v>
      </c>
      <c r="K16" s="266"/>
    </row>
    <row r="17" spans="1:11" ht="12.75">
      <c r="A17" s="43" t="s">
        <v>26</v>
      </c>
      <c r="B17" s="44" t="s">
        <v>76</v>
      </c>
      <c r="C17" s="33" t="str">
        <f>$C$9</f>
        <v>ALENQUER</v>
      </c>
      <c r="D17" s="33" t="str">
        <f>$D$9</f>
        <v>PA 254</v>
      </c>
      <c r="E17" s="34">
        <f t="shared" si="0"/>
        <v>200</v>
      </c>
      <c r="F17" s="47">
        <f t="shared" si="0"/>
        <v>5.714285714285714</v>
      </c>
      <c r="G17" s="36">
        <v>2</v>
      </c>
      <c r="H17" s="37">
        <v>40</v>
      </c>
      <c r="I17" s="45">
        <v>0</v>
      </c>
      <c r="J17" s="46">
        <f>(H17*G17)+I17</f>
        <v>80</v>
      </c>
      <c r="K17" s="266"/>
    </row>
    <row r="18" spans="1:11" ht="12.75">
      <c r="A18" s="43" t="s">
        <v>27</v>
      </c>
      <c r="B18" s="44" t="s">
        <v>77</v>
      </c>
      <c r="C18" s="33" t="str">
        <f>$C$9</f>
        <v>ALENQUER</v>
      </c>
      <c r="D18" s="33" t="str">
        <f>$D$9</f>
        <v>PA 254</v>
      </c>
      <c r="E18" s="34">
        <f t="shared" si="0"/>
        <v>200</v>
      </c>
      <c r="F18" s="47">
        <f t="shared" si="0"/>
        <v>5.714285714285714</v>
      </c>
      <c r="G18" s="36">
        <v>4</v>
      </c>
      <c r="H18" s="37">
        <v>40</v>
      </c>
      <c r="I18" s="45">
        <v>0</v>
      </c>
      <c r="J18" s="46">
        <f>(H18*G18)+I18</f>
        <v>160</v>
      </c>
      <c r="K18" s="266"/>
    </row>
    <row r="19" spans="1:11" ht="13.5" thickBot="1">
      <c r="A19" s="309" t="s">
        <v>78</v>
      </c>
      <c r="B19" s="310"/>
      <c r="C19" s="310"/>
      <c r="D19" s="310"/>
      <c r="E19" s="310"/>
      <c r="F19" s="310"/>
      <c r="G19" s="310"/>
      <c r="H19" s="310"/>
      <c r="I19" s="311"/>
      <c r="J19" s="48">
        <f>SUM(J14:J18)</f>
        <v>360</v>
      </c>
      <c r="K19" s="267"/>
    </row>
    <row r="20" spans="1:11" ht="25.5" customHeight="1">
      <c r="A20" s="317" t="s">
        <v>9</v>
      </c>
      <c r="B20" s="263" t="str">
        <f>B6</f>
        <v>MÁQUINAS/EQUIPAMENTOS</v>
      </c>
      <c r="C20" s="262" t="s">
        <v>60</v>
      </c>
      <c r="D20" s="262" t="s">
        <v>61</v>
      </c>
      <c r="E20" s="263" t="s">
        <v>79</v>
      </c>
      <c r="F20" s="282" t="s">
        <v>63</v>
      </c>
      <c r="G20" s="263" t="s">
        <v>64</v>
      </c>
      <c r="H20" s="262" t="s">
        <v>65</v>
      </c>
      <c r="I20" s="262"/>
      <c r="J20" s="262" t="s">
        <v>66</v>
      </c>
      <c r="K20" s="304" t="s">
        <v>67</v>
      </c>
    </row>
    <row r="21" spans="1:11" ht="19.5" customHeight="1" thickBot="1">
      <c r="A21" s="318"/>
      <c r="B21" s="264"/>
      <c r="C21" s="303"/>
      <c r="D21" s="303"/>
      <c r="E21" s="264"/>
      <c r="F21" s="283"/>
      <c r="G21" s="264"/>
      <c r="H21" s="29" t="s">
        <v>93</v>
      </c>
      <c r="I21" s="29" t="s">
        <v>68</v>
      </c>
      <c r="J21" s="303"/>
      <c r="K21" s="305"/>
    </row>
    <row r="22" spans="1:11" ht="12.75">
      <c r="A22" s="49">
        <v>3</v>
      </c>
      <c r="B22" s="320" t="s">
        <v>80</v>
      </c>
      <c r="C22" s="321"/>
      <c r="D22" s="321"/>
      <c r="E22" s="321"/>
      <c r="F22" s="321"/>
      <c r="G22" s="321"/>
      <c r="H22" s="321"/>
      <c r="I22" s="321"/>
      <c r="J22" s="321"/>
      <c r="K22" s="322"/>
    </row>
    <row r="23" spans="1:11" s="21" customFormat="1" ht="39">
      <c r="A23" s="50" t="s">
        <v>44</v>
      </c>
      <c r="B23" s="23" t="s">
        <v>81</v>
      </c>
      <c r="C23" s="33" t="str">
        <f>$C$9</f>
        <v>ALENQUER</v>
      </c>
      <c r="D23" s="33" t="str">
        <f>$D$9</f>
        <v>PA 254</v>
      </c>
      <c r="E23" s="34">
        <f>E18</f>
        <v>200</v>
      </c>
      <c r="F23" s="35">
        <f>F18</f>
        <v>5.714285714285714</v>
      </c>
      <c r="G23" s="51">
        <v>1</v>
      </c>
      <c r="H23" s="37">
        <v>98.14</v>
      </c>
      <c r="I23" s="45">
        <v>0</v>
      </c>
      <c r="J23" s="34">
        <f>H23*F23</f>
        <v>560.8000000000001</v>
      </c>
      <c r="K23" s="52" t="s">
        <v>90</v>
      </c>
    </row>
    <row r="24" spans="1:11" s="21" customFormat="1" ht="26.25">
      <c r="A24" s="50" t="s">
        <v>45</v>
      </c>
      <c r="B24" s="23" t="s">
        <v>82</v>
      </c>
      <c r="C24" s="33" t="str">
        <f aca="true" t="shared" si="1" ref="C24:F25">C23</f>
        <v>ALENQUER</v>
      </c>
      <c r="D24" s="33" t="str">
        <f t="shared" si="1"/>
        <v>PA 254</v>
      </c>
      <c r="E24" s="34">
        <f t="shared" si="1"/>
        <v>200</v>
      </c>
      <c r="F24" s="35">
        <f t="shared" si="1"/>
        <v>5.714285714285714</v>
      </c>
      <c r="G24" s="51">
        <v>1</v>
      </c>
      <c r="H24" s="37">
        <v>73.29</v>
      </c>
      <c r="I24" s="45">
        <v>0</v>
      </c>
      <c r="J24" s="34">
        <f>H24*F24</f>
        <v>418.80000000000007</v>
      </c>
      <c r="K24" s="52" t="s">
        <v>90</v>
      </c>
    </row>
    <row r="25" spans="1:11" s="21" customFormat="1" ht="39">
      <c r="A25" s="50" t="s">
        <v>46</v>
      </c>
      <c r="B25" s="23" t="s">
        <v>83</v>
      </c>
      <c r="C25" s="33" t="str">
        <f t="shared" si="1"/>
        <v>ALENQUER</v>
      </c>
      <c r="D25" s="33" t="str">
        <f t="shared" si="1"/>
        <v>PA 254</v>
      </c>
      <c r="E25" s="34">
        <f t="shared" si="1"/>
        <v>200</v>
      </c>
      <c r="F25" s="35">
        <f t="shared" si="1"/>
        <v>5.714285714285714</v>
      </c>
      <c r="G25" s="51">
        <v>1</v>
      </c>
      <c r="H25" s="37">
        <v>151.59</v>
      </c>
      <c r="I25" s="45">
        <v>0</v>
      </c>
      <c r="J25" s="34">
        <f>H25*F25</f>
        <v>866.2285714285715</v>
      </c>
      <c r="K25" s="52" t="s">
        <v>90</v>
      </c>
    </row>
    <row r="26" spans="1:11" ht="13.5" thickBot="1">
      <c r="A26" s="326" t="s">
        <v>70</v>
      </c>
      <c r="B26" s="327"/>
      <c r="C26" s="327"/>
      <c r="D26" s="327"/>
      <c r="E26" s="327"/>
      <c r="F26" s="327"/>
      <c r="G26" s="327"/>
      <c r="H26" s="327"/>
      <c r="I26" s="328"/>
      <c r="J26" s="276">
        <f>SUM(J23:J25)</f>
        <v>1845.8285714285716</v>
      </c>
      <c r="K26" s="277"/>
    </row>
    <row r="27" spans="1:12" s="54" customFormat="1" ht="12.75">
      <c r="A27" s="329" t="s">
        <v>84</v>
      </c>
      <c r="B27" s="330"/>
      <c r="C27" s="330"/>
      <c r="D27" s="330"/>
      <c r="E27" s="330"/>
      <c r="F27" s="330"/>
      <c r="G27" s="330"/>
      <c r="H27" s="330"/>
      <c r="I27" s="330"/>
      <c r="J27" s="278">
        <f>J26+J19+J10</f>
        <v>2766.628571428572</v>
      </c>
      <c r="K27" s="279"/>
      <c r="L27" s="53"/>
    </row>
    <row r="28" spans="1:12" s="54" customFormat="1" ht="13.5" thickBot="1">
      <c r="A28" s="331" t="s">
        <v>85</v>
      </c>
      <c r="B28" s="332"/>
      <c r="C28" s="332"/>
      <c r="D28" s="332"/>
      <c r="E28" s="332"/>
      <c r="F28" s="332"/>
      <c r="G28" s="332"/>
      <c r="H28" s="332"/>
      <c r="I28" s="332"/>
      <c r="J28" s="280">
        <f>J27*0.3</f>
        <v>829.9885714285715</v>
      </c>
      <c r="K28" s="281"/>
      <c r="L28" s="53"/>
    </row>
    <row r="29" spans="1:12" s="54" customFormat="1" ht="15.75" thickBot="1">
      <c r="A29" s="323" t="s">
        <v>86</v>
      </c>
      <c r="B29" s="324"/>
      <c r="C29" s="324"/>
      <c r="D29" s="324"/>
      <c r="E29" s="324"/>
      <c r="F29" s="324"/>
      <c r="G29" s="324"/>
      <c r="H29" s="324"/>
      <c r="I29" s="325"/>
      <c r="J29" s="268">
        <f>J28+J27</f>
        <v>3596.6171428571433</v>
      </c>
      <c r="K29" s="269"/>
      <c r="L29" s="55"/>
    </row>
  </sheetData>
  <sheetProtection/>
  <mergeCells count="51">
    <mergeCell ref="A1:K1"/>
    <mergeCell ref="A2:K2"/>
    <mergeCell ref="A3:F3"/>
    <mergeCell ref="G3:I3"/>
    <mergeCell ref="A4:F4"/>
    <mergeCell ref="G4:J4"/>
    <mergeCell ref="A5:K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G20:G21"/>
    <mergeCell ref="H20:I20"/>
    <mergeCell ref="J20:J21"/>
    <mergeCell ref="K6:K7"/>
    <mergeCell ref="B8:K8"/>
    <mergeCell ref="A10:I10"/>
    <mergeCell ref="A11:A12"/>
    <mergeCell ref="B11:B12"/>
    <mergeCell ref="C11:C12"/>
    <mergeCell ref="D11:D12"/>
    <mergeCell ref="H11:I11"/>
    <mergeCell ref="J11:J12"/>
    <mergeCell ref="K11:K12"/>
    <mergeCell ref="B13:K13"/>
    <mergeCell ref="K14:K19"/>
    <mergeCell ref="A19:I19"/>
    <mergeCell ref="E11:E12"/>
    <mergeCell ref="F11:F12"/>
    <mergeCell ref="G11:G12"/>
    <mergeCell ref="K20:K21"/>
    <mergeCell ref="B22:K22"/>
    <mergeCell ref="A26:I26"/>
    <mergeCell ref="J26:K26"/>
    <mergeCell ref="A20:A21"/>
    <mergeCell ref="B20:B21"/>
    <mergeCell ref="C20:C21"/>
    <mergeCell ref="D20:D21"/>
    <mergeCell ref="E20:E21"/>
    <mergeCell ref="F20:F21"/>
    <mergeCell ref="A27:I27"/>
    <mergeCell ref="J27:K27"/>
    <mergeCell ref="A28:I28"/>
    <mergeCell ref="J28:K28"/>
    <mergeCell ref="A29:I29"/>
    <mergeCell ref="J29:K29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21" bestFit="1" customWidth="1"/>
    <col min="2" max="2" width="28.8515625" style="16" customWidth="1"/>
    <col min="3" max="3" width="11.57421875" style="16" customWidth="1"/>
    <col min="4" max="4" width="7.7109375" style="16" bestFit="1" customWidth="1"/>
    <col min="5" max="5" width="9.28125" style="16" bestFit="1" customWidth="1"/>
    <col min="6" max="6" width="10.28125" style="56" customWidth="1"/>
    <col min="7" max="7" width="8.140625" style="16" customWidth="1"/>
    <col min="8" max="8" width="8.57421875" style="56" bestFit="1" customWidth="1"/>
    <col min="9" max="9" width="7.140625" style="56" bestFit="1" customWidth="1"/>
    <col min="10" max="10" width="8.7109375" style="16" customWidth="1"/>
    <col min="11" max="11" width="8.28125" style="21" customWidth="1"/>
    <col min="12" max="12" width="26.00390625" style="2" customWidth="1"/>
    <col min="13" max="16384" width="9.140625" style="2" customWidth="1"/>
  </cols>
  <sheetData>
    <row r="1" spans="1:11" ht="56.25" customHeight="1">
      <c r="A1" s="286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5">
      <c r="A2" s="289" t="s">
        <v>55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s="27" customFormat="1" ht="34.5" customHeight="1">
      <c r="A3" s="270" t="s">
        <v>111</v>
      </c>
      <c r="B3" s="271"/>
      <c r="C3" s="271"/>
      <c r="D3" s="271"/>
      <c r="E3" s="271"/>
      <c r="F3" s="272"/>
      <c r="G3" s="294" t="s">
        <v>56</v>
      </c>
      <c r="H3" s="295"/>
      <c r="I3" s="295"/>
      <c r="J3" s="25">
        <v>100</v>
      </c>
      <c r="K3" s="26" t="s">
        <v>57</v>
      </c>
    </row>
    <row r="4" spans="1:11" s="27" customFormat="1" ht="15" thickBot="1">
      <c r="A4" s="273" t="s">
        <v>92</v>
      </c>
      <c r="B4" s="274"/>
      <c r="C4" s="274"/>
      <c r="D4" s="274"/>
      <c r="E4" s="274"/>
      <c r="F4" s="275"/>
      <c r="G4" s="292" t="s">
        <v>58</v>
      </c>
      <c r="H4" s="293"/>
      <c r="I4" s="293"/>
      <c r="J4" s="293"/>
      <c r="K4" s="28">
        <v>42736</v>
      </c>
    </row>
    <row r="5" spans="1:11" s="27" customFormat="1" ht="15" thickBot="1">
      <c r="A5" s="296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s="22" customFormat="1" ht="24.75" customHeight="1">
      <c r="A6" s="299" t="s">
        <v>9</v>
      </c>
      <c r="B6" s="301" t="s">
        <v>59</v>
      </c>
      <c r="C6" s="262" t="s">
        <v>60</v>
      </c>
      <c r="D6" s="262" t="s">
        <v>61</v>
      </c>
      <c r="E6" s="263" t="s">
        <v>62</v>
      </c>
      <c r="F6" s="282" t="s">
        <v>63</v>
      </c>
      <c r="G6" s="284" t="s">
        <v>64</v>
      </c>
      <c r="H6" s="262" t="s">
        <v>65</v>
      </c>
      <c r="I6" s="262"/>
      <c r="J6" s="262" t="s">
        <v>66</v>
      </c>
      <c r="K6" s="304" t="s">
        <v>67</v>
      </c>
    </row>
    <row r="7" spans="1:11" s="22" customFormat="1" ht="19.5" customHeight="1" thickBot="1">
      <c r="A7" s="300"/>
      <c r="B7" s="302"/>
      <c r="C7" s="303"/>
      <c r="D7" s="303"/>
      <c r="E7" s="264"/>
      <c r="F7" s="283"/>
      <c r="G7" s="285"/>
      <c r="H7" s="29" t="s">
        <v>93</v>
      </c>
      <c r="I7" s="29" t="s">
        <v>68</v>
      </c>
      <c r="J7" s="303"/>
      <c r="K7" s="305"/>
    </row>
    <row r="8" spans="1:11" ht="12.75">
      <c r="A8" s="30">
        <v>1</v>
      </c>
      <c r="B8" s="312" t="s">
        <v>69</v>
      </c>
      <c r="C8" s="312"/>
      <c r="D8" s="312"/>
      <c r="E8" s="312"/>
      <c r="F8" s="312"/>
      <c r="G8" s="312"/>
      <c r="H8" s="312"/>
      <c r="I8" s="312"/>
      <c r="J8" s="312"/>
      <c r="K8" s="313"/>
    </row>
    <row r="9" spans="1:11" s="21" customFormat="1" ht="27.75" customHeight="1">
      <c r="A9" s="31" t="s">
        <v>15</v>
      </c>
      <c r="B9" s="32" t="s">
        <v>89</v>
      </c>
      <c r="C9" s="33" t="s">
        <v>87</v>
      </c>
      <c r="D9" s="33" t="s">
        <v>88</v>
      </c>
      <c r="E9" s="34">
        <f>J3*2</f>
        <v>200</v>
      </c>
      <c r="F9" s="35">
        <f>E9/35</f>
        <v>5.714285714285714</v>
      </c>
      <c r="G9" s="36">
        <v>1</v>
      </c>
      <c r="H9" s="37">
        <v>98.14</v>
      </c>
      <c r="I9" s="38">
        <v>0</v>
      </c>
      <c r="J9" s="34">
        <f>(H9*G9*F9)+I9</f>
        <v>560.8000000000001</v>
      </c>
      <c r="K9" s="39" t="s">
        <v>90</v>
      </c>
    </row>
    <row r="10" spans="1:11" ht="13.5" thickBot="1">
      <c r="A10" s="314" t="s">
        <v>70</v>
      </c>
      <c r="B10" s="315"/>
      <c r="C10" s="315"/>
      <c r="D10" s="315"/>
      <c r="E10" s="315"/>
      <c r="F10" s="315"/>
      <c r="G10" s="315"/>
      <c r="H10" s="315"/>
      <c r="I10" s="316"/>
      <c r="J10" s="40">
        <f>SUM(J9:J9)</f>
        <v>560.8000000000001</v>
      </c>
      <c r="K10" s="41"/>
    </row>
    <row r="11" spans="1:11" s="22" customFormat="1" ht="23.25" customHeight="1">
      <c r="A11" s="317" t="s">
        <v>9</v>
      </c>
      <c r="B11" s="263" t="s">
        <v>71</v>
      </c>
      <c r="C11" s="262" t="s">
        <v>60</v>
      </c>
      <c r="D11" s="262" t="s">
        <v>61</v>
      </c>
      <c r="E11" s="263" t="s">
        <v>62</v>
      </c>
      <c r="F11" s="282" t="s">
        <v>63</v>
      </c>
      <c r="G11" s="284" t="s">
        <v>72</v>
      </c>
      <c r="H11" s="262" t="s">
        <v>65</v>
      </c>
      <c r="I11" s="262"/>
      <c r="J11" s="262" t="s">
        <v>66</v>
      </c>
      <c r="K11" s="304" t="s">
        <v>67</v>
      </c>
    </row>
    <row r="12" spans="1:11" s="22" customFormat="1" ht="27" thickBot="1">
      <c r="A12" s="318"/>
      <c r="B12" s="264"/>
      <c r="C12" s="303"/>
      <c r="D12" s="303"/>
      <c r="E12" s="319"/>
      <c r="F12" s="283"/>
      <c r="G12" s="285"/>
      <c r="H12" s="29" t="s">
        <v>93</v>
      </c>
      <c r="I12" s="29" t="s">
        <v>68</v>
      </c>
      <c r="J12" s="303"/>
      <c r="K12" s="305"/>
    </row>
    <row r="13" spans="1:11" ht="12.75">
      <c r="A13" s="42">
        <v>2</v>
      </c>
      <c r="B13" s="306" t="s">
        <v>73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1:11" ht="12.75" customHeight="1">
      <c r="A14" s="43" t="s">
        <v>22</v>
      </c>
      <c r="B14" s="44" t="s">
        <v>74</v>
      </c>
      <c r="C14" s="33" t="str">
        <f>$C$9</f>
        <v>ALENQUER</v>
      </c>
      <c r="D14" s="33" t="str">
        <f>$D$9</f>
        <v>PA 254</v>
      </c>
      <c r="E14" s="34">
        <f>E9</f>
        <v>200</v>
      </c>
      <c r="F14" s="35">
        <f>F9</f>
        <v>5.714285714285714</v>
      </c>
      <c r="G14" s="36">
        <v>1</v>
      </c>
      <c r="H14" s="37">
        <v>40</v>
      </c>
      <c r="I14" s="45">
        <v>0</v>
      </c>
      <c r="J14" s="46">
        <f>(H14*G14)+I14</f>
        <v>40</v>
      </c>
      <c r="K14" s="265" t="s">
        <v>90</v>
      </c>
    </row>
    <row r="15" spans="1:11" ht="12.75">
      <c r="A15" s="43" t="s">
        <v>24</v>
      </c>
      <c r="B15" s="44" t="s">
        <v>91</v>
      </c>
      <c r="C15" s="33" t="str">
        <f>$C$9</f>
        <v>ALENQUER</v>
      </c>
      <c r="D15" s="33" t="str">
        <f>$D$9</f>
        <v>PA 254</v>
      </c>
      <c r="E15" s="34">
        <f aca="true" t="shared" si="0" ref="E15:F18">E14</f>
        <v>200</v>
      </c>
      <c r="F15" s="47">
        <f t="shared" si="0"/>
        <v>5.714285714285714</v>
      </c>
      <c r="G15" s="36">
        <v>1</v>
      </c>
      <c r="H15" s="37">
        <v>40</v>
      </c>
      <c r="I15" s="45">
        <v>0</v>
      </c>
      <c r="J15" s="46">
        <f>(H15*G15)+I15</f>
        <v>40</v>
      </c>
      <c r="K15" s="266"/>
    </row>
    <row r="16" spans="1:11" ht="12.75">
      <c r="A16" s="43" t="s">
        <v>25</v>
      </c>
      <c r="B16" s="44" t="s">
        <v>75</v>
      </c>
      <c r="C16" s="33" t="str">
        <f>$C$9</f>
        <v>ALENQUER</v>
      </c>
      <c r="D16" s="33" t="str">
        <f>$D$9</f>
        <v>PA 254</v>
      </c>
      <c r="E16" s="34">
        <f t="shared" si="0"/>
        <v>200</v>
      </c>
      <c r="F16" s="47">
        <f t="shared" si="0"/>
        <v>5.714285714285714</v>
      </c>
      <c r="G16" s="36">
        <v>1</v>
      </c>
      <c r="H16" s="37">
        <v>40</v>
      </c>
      <c r="I16" s="45">
        <v>0</v>
      </c>
      <c r="J16" s="46">
        <f>(H16*G16)+I16</f>
        <v>40</v>
      </c>
      <c r="K16" s="266"/>
    </row>
    <row r="17" spans="1:11" ht="12.75">
      <c r="A17" s="43" t="s">
        <v>26</v>
      </c>
      <c r="B17" s="44" t="s">
        <v>76</v>
      </c>
      <c r="C17" s="33" t="str">
        <f>$C$9</f>
        <v>ALENQUER</v>
      </c>
      <c r="D17" s="33" t="str">
        <f>$D$9</f>
        <v>PA 254</v>
      </c>
      <c r="E17" s="34">
        <f t="shared" si="0"/>
        <v>200</v>
      </c>
      <c r="F17" s="47">
        <f t="shared" si="0"/>
        <v>5.714285714285714</v>
      </c>
      <c r="G17" s="36">
        <v>2</v>
      </c>
      <c r="H17" s="37">
        <v>40</v>
      </c>
      <c r="I17" s="45">
        <v>0</v>
      </c>
      <c r="J17" s="46">
        <f>(H17*G17)+I17</f>
        <v>80</v>
      </c>
      <c r="K17" s="266"/>
    </row>
    <row r="18" spans="1:11" ht="12.75">
      <c r="A18" s="43" t="s">
        <v>27</v>
      </c>
      <c r="B18" s="44" t="s">
        <v>77</v>
      </c>
      <c r="C18" s="33" t="str">
        <f>$C$9</f>
        <v>ALENQUER</v>
      </c>
      <c r="D18" s="33" t="str">
        <f>$D$9</f>
        <v>PA 254</v>
      </c>
      <c r="E18" s="34">
        <f t="shared" si="0"/>
        <v>200</v>
      </c>
      <c r="F18" s="47">
        <f t="shared" si="0"/>
        <v>5.714285714285714</v>
      </c>
      <c r="G18" s="36">
        <v>4</v>
      </c>
      <c r="H18" s="37">
        <v>40</v>
      </c>
      <c r="I18" s="45">
        <v>0</v>
      </c>
      <c r="J18" s="46">
        <f>(H18*G18)+I18</f>
        <v>160</v>
      </c>
      <c r="K18" s="266"/>
    </row>
    <row r="19" spans="1:11" ht="13.5" thickBot="1">
      <c r="A19" s="309" t="s">
        <v>78</v>
      </c>
      <c r="B19" s="310"/>
      <c r="C19" s="310"/>
      <c r="D19" s="310"/>
      <c r="E19" s="310"/>
      <c r="F19" s="310"/>
      <c r="G19" s="310"/>
      <c r="H19" s="310"/>
      <c r="I19" s="311"/>
      <c r="J19" s="48">
        <f>SUM(J14:J18)</f>
        <v>360</v>
      </c>
      <c r="K19" s="267"/>
    </row>
    <row r="20" spans="1:11" ht="25.5" customHeight="1">
      <c r="A20" s="317" t="s">
        <v>9</v>
      </c>
      <c r="B20" s="263" t="str">
        <f>B6</f>
        <v>MÁQUINAS/EQUIPAMENTOS</v>
      </c>
      <c r="C20" s="262" t="s">
        <v>60</v>
      </c>
      <c r="D20" s="262" t="s">
        <v>61</v>
      </c>
      <c r="E20" s="263" t="s">
        <v>79</v>
      </c>
      <c r="F20" s="282" t="s">
        <v>63</v>
      </c>
      <c r="G20" s="263" t="s">
        <v>64</v>
      </c>
      <c r="H20" s="262" t="s">
        <v>65</v>
      </c>
      <c r="I20" s="262"/>
      <c r="J20" s="262" t="s">
        <v>66</v>
      </c>
      <c r="K20" s="304" t="s">
        <v>67</v>
      </c>
    </row>
    <row r="21" spans="1:11" ht="19.5" customHeight="1" thickBot="1">
      <c r="A21" s="318"/>
      <c r="B21" s="264"/>
      <c r="C21" s="303"/>
      <c r="D21" s="303"/>
      <c r="E21" s="264"/>
      <c r="F21" s="283"/>
      <c r="G21" s="264"/>
      <c r="H21" s="29" t="s">
        <v>93</v>
      </c>
      <c r="I21" s="29" t="s">
        <v>68</v>
      </c>
      <c r="J21" s="303"/>
      <c r="K21" s="305"/>
    </row>
    <row r="22" spans="1:11" ht="12.75">
      <c r="A22" s="49">
        <v>3</v>
      </c>
      <c r="B22" s="320" t="s">
        <v>80</v>
      </c>
      <c r="C22" s="321"/>
      <c r="D22" s="321"/>
      <c r="E22" s="321"/>
      <c r="F22" s="321"/>
      <c r="G22" s="321"/>
      <c r="H22" s="321"/>
      <c r="I22" s="321"/>
      <c r="J22" s="321"/>
      <c r="K22" s="322"/>
    </row>
    <row r="23" spans="1:11" s="21" customFormat="1" ht="39">
      <c r="A23" s="50" t="s">
        <v>44</v>
      </c>
      <c r="B23" s="23" t="s">
        <v>81</v>
      </c>
      <c r="C23" s="33" t="str">
        <f>$C$9</f>
        <v>ALENQUER</v>
      </c>
      <c r="D23" s="33" t="str">
        <f>$D$9</f>
        <v>PA 254</v>
      </c>
      <c r="E23" s="34">
        <f>E18</f>
        <v>200</v>
      </c>
      <c r="F23" s="35">
        <f>F18</f>
        <v>5.714285714285714</v>
      </c>
      <c r="G23" s="51">
        <v>1</v>
      </c>
      <c r="H23" s="37">
        <v>98.14</v>
      </c>
      <c r="I23" s="45">
        <v>0</v>
      </c>
      <c r="J23" s="34">
        <f>H23*F23</f>
        <v>560.8000000000001</v>
      </c>
      <c r="K23" s="52" t="s">
        <v>90</v>
      </c>
    </row>
    <row r="24" spans="1:11" s="21" customFormat="1" ht="26.25">
      <c r="A24" s="50" t="s">
        <v>45</v>
      </c>
      <c r="B24" s="23" t="s">
        <v>82</v>
      </c>
      <c r="C24" s="33" t="str">
        <f aca="true" t="shared" si="1" ref="C24:F25">C23</f>
        <v>ALENQUER</v>
      </c>
      <c r="D24" s="33" t="str">
        <f t="shared" si="1"/>
        <v>PA 254</v>
      </c>
      <c r="E24" s="34">
        <f t="shared" si="1"/>
        <v>200</v>
      </c>
      <c r="F24" s="35">
        <f t="shared" si="1"/>
        <v>5.714285714285714</v>
      </c>
      <c r="G24" s="51">
        <v>1</v>
      </c>
      <c r="H24" s="37">
        <v>73.29</v>
      </c>
      <c r="I24" s="45">
        <v>0</v>
      </c>
      <c r="J24" s="34">
        <f>H24*F24</f>
        <v>418.80000000000007</v>
      </c>
      <c r="K24" s="52" t="s">
        <v>90</v>
      </c>
    </row>
    <row r="25" spans="1:11" s="21" customFormat="1" ht="39">
      <c r="A25" s="50" t="s">
        <v>46</v>
      </c>
      <c r="B25" s="23" t="s">
        <v>83</v>
      </c>
      <c r="C25" s="33" t="str">
        <f t="shared" si="1"/>
        <v>ALENQUER</v>
      </c>
      <c r="D25" s="33" t="str">
        <f t="shared" si="1"/>
        <v>PA 254</v>
      </c>
      <c r="E25" s="34">
        <f t="shared" si="1"/>
        <v>200</v>
      </c>
      <c r="F25" s="35">
        <f t="shared" si="1"/>
        <v>5.714285714285714</v>
      </c>
      <c r="G25" s="51">
        <v>1</v>
      </c>
      <c r="H25" s="37">
        <v>151.59</v>
      </c>
      <c r="I25" s="45">
        <v>0</v>
      </c>
      <c r="J25" s="34">
        <f>H25*F25</f>
        <v>866.2285714285715</v>
      </c>
      <c r="K25" s="52" t="s">
        <v>90</v>
      </c>
    </row>
    <row r="26" spans="1:11" ht="13.5" thickBot="1">
      <c r="A26" s="326" t="s">
        <v>70</v>
      </c>
      <c r="B26" s="327"/>
      <c r="C26" s="327"/>
      <c r="D26" s="327"/>
      <c r="E26" s="327"/>
      <c r="F26" s="327"/>
      <c r="G26" s="327"/>
      <c r="H26" s="327"/>
      <c r="I26" s="328"/>
      <c r="J26" s="276">
        <f>SUM(J23:J25)</f>
        <v>1845.8285714285716</v>
      </c>
      <c r="K26" s="277"/>
    </row>
    <row r="27" spans="1:12" s="54" customFormat="1" ht="12.75">
      <c r="A27" s="329" t="s">
        <v>84</v>
      </c>
      <c r="B27" s="330"/>
      <c r="C27" s="330"/>
      <c r="D27" s="330"/>
      <c r="E27" s="330"/>
      <c r="F27" s="330"/>
      <c r="G27" s="330"/>
      <c r="H27" s="330"/>
      <c r="I27" s="330"/>
      <c r="J27" s="278">
        <f>J26+J19+J10</f>
        <v>2766.628571428572</v>
      </c>
      <c r="K27" s="279"/>
      <c r="L27" s="53"/>
    </row>
    <row r="28" spans="1:12" s="54" customFormat="1" ht="13.5" thickBot="1">
      <c r="A28" s="331" t="s">
        <v>85</v>
      </c>
      <c r="B28" s="332"/>
      <c r="C28" s="332"/>
      <c r="D28" s="332"/>
      <c r="E28" s="332"/>
      <c r="F28" s="332"/>
      <c r="G28" s="332"/>
      <c r="H28" s="332"/>
      <c r="I28" s="332"/>
      <c r="J28" s="280">
        <f>J27*0.3</f>
        <v>829.9885714285715</v>
      </c>
      <c r="K28" s="281"/>
      <c r="L28" s="53"/>
    </row>
    <row r="29" spans="1:12" s="54" customFormat="1" ht="15.75" thickBot="1">
      <c r="A29" s="323" t="s">
        <v>86</v>
      </c>
      <c r="B29" s="324"/>
      <c r="C29" s="324"/>
      <c r="D29" s="324"/>
      <c r="E29" s="324"/>
      <c r="F29" s="324"/>
      <c r="G29" s="324"/>
      <c r="H29" s="324"/>
      <c r="I29" s="325"/>
      <c r="J29" s="268">
        <f>J28+J27</f>
        <v>3596.6171428571433</v>
      </c>
      <c r="K29" s="269"/>
      <c r="L29" s="55"/>
    </row>
  </sheetData>
  <sheetProtection/>
  <mergeCells count="51">
    <mergeCell ref="A1:K1"/>
    <mergeCell ref="A2:K2"/>
    <mergeCell ref="A3:F3"/>
    <mergeCell ref="G3:I3"/>
    <mergeCell ref="A4:F4"/>
    <mergeCell ref="G4:J4"/>
    <mergeCell ref="A5:K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G20:G21"/>
    <mergeCell ref="H20:I20"/>
    <mergeCell ref="J20:J21"/>
    <mergeCell ref="K6:K7"/>
    <mergeCell ref="B8:K8"/>
    <mergeCell ref="A10:I10"/>
    <mergeCell ref="A11:A12"/>
    <mergeCell ref="B11:B12"/>
    <mergeCell ref="C11:C12"/>
    <mergeCell ref="D11:D12"/>
    <mergeCell ref="H11:I11"/>
    <mergeCell ref="J11:J12"/>
    <mergeCell ref="K11:K12"/>
    <mergeCell ref="B13:K13"/>
    <mergeCell ref="K14:K19"/>
    <mergeCell ref="A19:I19"/>
    <mergeCell ref="E11:E12"/>
    <mergeCell ref="F11:F12"/>
    <mergeCell ref="G11:G12"/>
    <mergeCell ref="K20:K21"/>
    <mergeCell ref="B22:K22"/>
    <mergeCell ref="A26:I26"/>
    <mergeCell ref="J26:K26"/>
    <mergeCell ref="A20:A21"/>
    <mergeCell ref="B20:B21"/>
    <mergeCell ref="C20:C21"/>
    <mergeCell ref="D20:D21"/>
    <mergeCell ref="E20:E21"/>
    <mergeCell ref="F20:F21"/>
    <mergeCell ref="A27:I27"/>
    <mergeCell ref="J27:K27"/>
    <mergeCell ref="A28:I28"/>
    <mergeCell ref="J28:K28"/>
    <mergeCell ref="A29:I29"/>
    <mergeCell ref="J29:K29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02" bestFit="1" customWidth="1"/>
    <col min="2" max="2" width="42.00390625" style="103" customWidth="1"/>
    <col min="3" max="3" width="12.7109375" style="104" customWidth="1"/>
    <col min="4" max="4" width="7.421875" style="105" bestFit="1" customWidth="1"/>
    <col min="5" max="6" width="13.140625" style="106" bestFit="1" customWidth="1"/>
    <col min="7" max="16384" width="9.140625" style="57" customWidth="1"/>
  </cols>
  <sheetData>
    <row r="1" spans="1:6" ht="92.25" customHeight="1" thickBot="1">
      <c r="A1" s="359" t="s">
        <v>97</v>
      </c>
      <c r="B1" s="360"/>
      <c r="C1" s="360"/>
      <c r="D1" s="360"/>
      <c r="E1" s="360"/>
      <c r="F1" s="361"/>
    </row>
    <row r="2" spans="1:6" ht="26.25" customHeight="1">
      <c r="A2" s="58"/>
      <c r="B2" s="362" t="s">
        <v>112</v>
      </c>
      <c r="C2" s="362"/>
      <c r="D2" s="362"/>
      <c r="E2" s="362"/>
      <c r="F2" s="363"/>
    </row>
    <row r="3" spans="1:6" ht="12.75">
      <c r="A3" s="59"/>
      <c r="B3" s="364" t="s">
        <v>113</v>
      </c>
      <c r="C3" s="364"/>
      <c r="D3" s="364"/>
      <c r="E3" s="364"/>
      <c r="F3" s="365"/>
    </row>
    <row r="4" spans="1:6" ht="13.5" thickBot="1">
      <c r="A4" s="60"/>
      <c r="B4" s="366" t="s">
        <v>114</v>
      </c>
      <c r="C4" s="366"/>
      <c r="D4" s="366"/>
      <c r="E4" s="366"/>
      <c r="F4" s="367"/>
    </row>
    <row r="5" spans="1:6" ht="13.5" thickBot="1">
      <c r="A5" s="368" t="s">
        <v>98</v>
      </c>
      <c r="B5" s="369"/>
      <c r="C5" s="369"/>
      <c r="D5" s="369"/>
      <c r="E5" s="369"/>
      <c r="F5" s="370"/>
    </row>
    <row r="6" spans="1:6" s="61" customFormat="1" ht="12.75">
      <c r="A6" s="371" t="s">
        <v>99</v>
      </c>
      <c r="B6" s="373" t="s">
        <v>100</v>
      </c>
      <c r="C6" s="375" t="s">
        <v>101</v>
      </c>
      <c r="D6" s="377" t="s">
        <v>102</v>
      </c>
      <c r="E6" s="379" t="s">
        <v>103</v>
      </c>
      <c r="F6" s="380"/>
    </row>
    <row r="7" spans="1:6" s="61" customFormat="1" ht="13.5" thickBot="1">
      <c r="A7" s="372"/>
      <c r="B7" s="374"/>
      <c r="C7" s="376"/>
      <c r="D7" s="378"/>
      <c r="E7" s="62" t="s">
        <v>104</v>
      </c>
      <c r="F7" s="63" t="s">
        <v>105</v>
      </c>
    </row>
    <row r="8" spans="1:7" s="66" customFormat="1" ht="12" customHeight="1">
      <c r="A8" s="343" t="s">
        <v>14</v>
      </c>
      <c r="B8" s="345" t="s">
        <v>21</v>
      </c>
      <c r="C8" s="347">
        <f>SUM(C11:C25)</f>
        <v>81419.97</v>
      </c>
      <c r="D8" s="349">
        <f>C8/$C$62</f>
        <v>0.32631972772211754</v>
      </c>
      <c r="E8" s="64">
        <f>E10/$C$8</f>
        <v>0.8967865254678918</v>
      </c>
      <c r="F8" s="65">
        <f>F10/$C$8</f>
        <v>0.10321347453210804</v>
      </c>
      <c r="G8" s="66">
        <f>SUM(E8:F8)</f>
        <v>0.9999999999999999</v>
      </c>
    </row>
    <row r="9" spans="1:6" s="69" customFormat="1" ht="4.5" customHeight="1">
      <c r="A9" s="344"/>
      <c r="B9" s="346"/>
      <c r="C9" s="348"/>
      <c r="D9" s="350"/>
      <c r="E9" s="67"/>
      <c r="F9" s="68"/>
    </row>
    <row r="10" spans="1:6" s="72" customFormat="1" ht="12" customHeight="1">
      <c r="A10" s="344"/>
      <c r="B10" s="346"/>
      <c r="C10" s="348"/>
      <c r="D10" s="350"/>
      <c r="E10" s="70">
        <f>E13+E16+E19+E22+E25</f>
        <v>73016.332</v>
      </c>
      <c r="F10" s="71">
        <f>F13+F16+F19+F22+F25</f>
        <v>8403.638</v>
      </c>
    </row>
    <row r="11" spans="1:7" s="75" customFormat="1" ht="12" customHeight="1">
      <c r="A11" s="333" t="s">
        <v>15</v>
      </c>
      <c r="B11" s="339" t="s">
        <v>54</v>
      </c>
      <c r="C11" s="341">
        <f>3596.62+3478.32+4281.36+931.56+2650+7288.95+14028.17</f>
        <v>36254.979999999996</v>
      </c>
      <c r="D11" s="337">
        <f>C11/$C$62</f>
        <v>0.14530483371795413</v>
      </c>
      <c r="E11" s="73">
        <f>E13/C11</f>
        <v>0.9503982625283479</v>
      </c>
      <c r="F11" s="74">
        <f>F13/C11</f>
        <v>0.049601737471652176</v>
      </c>
      <c r="G11" s="75">
        <f>SUM(E11:F11)</f>
        <v>1</v>
      </c>
    </row>
    <row r="12" spans="1:6" s="78" customFormat="1" ht="4.5" customHeight="1">
      <c r="A12" s="334"/>
      <c r="B12" s="340"/>
      <c r="C12" s="342"/>
      <c r="D12" s="338"/>
      <c r="E12" s="76"/>
      <c r="F12" s="77"/>
    </row>
    <row r="13" spans="1:6" s="81" customFormat="1" ht="12" customHeight="1">
      <c r="A13" s="334"/>
      <c r="B13" s="340"/>
      <c r="C13" s="342"/>
      <c r="D13" s="338"/>
      <c r="E13" s="79">
        <f>(C11-(3596.62/2))</f>
        <v>34456.67</v>
      </c>
      <c r="F13" s="80">
        <f>(3596.62/2)</f>
        <v>1798.31</v>
      </c>
    </row>
    <row r="14" spans="1:7" s="83" customFormat="1" ht="12" customHeight="1">
      <c r="A14" s="358" t="s">
        <v>16</v>
      </c>
      <c r="B14" s="335" t="s">
        <v>29</v>
      </c>
      <c r="C14" s="336">
        <f>10106.62+1505.09</f>
        <v>11611.710000000001</v>
      </c>
      <c r="D14" s="337">
        <f>C14/$C$62</f>
        <v>0.046538091890579045</v>
      </c>
      <c r="E14" s="73">
        <v>1</v>
      </c>
      <c r="F14" s="82"/>
      <c r="G14" s="75">
        <f>SUM(E14:F14)</f>
        <v>1</v>
      </c>
    </row>
    <row r="15" spans="1:6" ht="4.5" customHeight="1">
      <c r="A15" s="358"/>
      <c r="B15" s="335"/>
      <c r="C15" s="336"/>
      <c r="D15" s="338"/>
      <c r="E15" s="76"/>
      <c r="F15" s="84"/>
    </row>
    <row r="16" spans="1:6" s="86" customFormat="1" ht="12" customHeight="1">
      <c r="A16" s="358"/>
      <c r="B16" s="335"/>
      <c r="C16" s="336"/>
      <c r="D16" s="338"/>
      <c r="E16" s="79">
        <f>E14*C14</f>
        <v>11611.710000000001</v>
      </c>
      <c r="F16" s="85"/>
    </row>
    <row r="17" spans="1:7" ht="12" customHeight="1">
      <c r="A17" s="358" t="s">
        <v>17</v>
      </c>
      <c r="B17" s="335" t="s">
        <v>31</v>
      </c>
      <c r="C17" s="336">
        <f>691.6+7692.6+1258.2</f>
        <v>9642.400000000001</v>
      </c>
      <c r="D17" s="337">
        <f>C17/$C$62</f>
        <v>0.038645375852972515</v>
      </c>
      <c r="E17" s="73">
        <v>1</v>
      </c>
      <c r="F17" s="82"/>
      <c r="G17" s="87">
        <f>SUM(E17:F17)</f>
        <v>1</v>
      </c>
    </row>
    <row r="18" spans="1:6" ht="4.5" customHeight="1">
      <c r="A18" s="358"/>
      <c r="B18" s="335"/>
      <c r="C18" s="336"/>
      <c r="D18" s="338"/>
      <c r="E18" s="76"/>
      <c r="F18" s="84"/>
    </row>
    <row r="19" spans="1:6" s="86" customFormat="1" ht="12" customHeight="1">
      <c r="A19" s="358"/>
      <c r="B19" s="335"/>
      <c r="C19" s="336"/>
      <c r="D19" s="338"/>
      <c r="E19" s="79">
        <f>E17*C17</f>
        <v>9642.400000000001</v>
      </c>
      <c r="F19" s="85"/>
    </row>
    <row r="20" spans="1:7" ht="12" customHeight="1">
      <c r="A20" s="358" t="s">
        <v>52</v>
      </c>
      <c r="B20" s="335" t="s">
        <v>35</v>
      </c>
      <c r="C20" s="336">
        <f>8268.75+3711+3357.6+317.17+2831.92+3145.5</f>
        <v>21631.940000000002</v>
      </c>
      <c r="D20" s="337">
        <f>C20/$C$62</f>
        <v>0.0866977569618508</v>
      </c>
      <c r="E20" s="73">
        <v>0.8</v>
      </c>
      <c r="F20" s="74">
        <v>0.2</v>
      </c>
      <c r="G20" s="87">
        <f>SUM(E20:F20)</f>
        <v>1</v>
      </c>
    </row>
    <row r="21" spans="1:6" ht="4.5" customHeight="1">
      <c r="A21" s="358"/>
      <c r="B21" s="335"/>
      <c r="C21" s="336"/>
      <c r="D21" s="338"/>
      <c r="E21" s="76"/>
      <c r="F21" s="77"/>
    </row>
    <row r="22" spans="1:6" s="86" customFormat="1" ht="12" customHeight="1">
      <c r="A22" s="358"/>
      <c r="B22" s="335"/>
      <c r="C22" s="336"/>
      <c r="D22" s="338"/>
      <c r="E22" s="79">
        <f>E20*C20</f>
        <v>17305.552000000003</v>
      </c>
      <c r="F22" s="85">
        <f>F20*C20</f>
        <v>4326.388000000001</v>
      </c>
    </row>
    <row r="23" spans="1:7" ht="12" customHeight="1">
      <c r="A23" s="358" t="s">
        <v>53</v>
      </c>
      <c r="B23" s="335" t="s">
        <v>37</v>
      </c>
      <c r="C23" s="336">
        <f>280.95+1997.99</f>
        <v>2278.94</v>
      </c>
      <c r="D23" s="337">
        <f>C23/$C$62</f>
        <v>0.00913366929876101</v>
      </c>
      <c r="E23" s="88"/>
      <c r="F23" s="74">
        <v>1</v>
      </c>
      <c r="G23" s="87">
        <f>SUM(E23:F23)</f>
        <v>1</v>
      </c>
    </row>
    <row r="24" spans="1:6" ht="4.5" customHeight="1">
      <c r="A24" s="358"/>
      <c r="B24" s="335"/>
      <c r="C24" s="336"/>
      <c r="D24" s="338"/>
      <c r="E24" s="89"/>
      <c r="F24" s="77"/>
    </row>
    <row r="25" spans="1:7" s="86" customFormat="1" ht="12" customHeight="1">
      <c r="A25" s="358"/>
      <c r="B25" s="335"/>
      <c r="C25" s="336"/>
      <c r="D25" s="338"/>
      <c r="E25" s="79"/>
      <c r="F25" s="80">
        <f>F23*C23</f>
        <v>2278.94</v>
      </c>
      <c r="G25" s="87"/>
    </row>
    <row r="26" spans="1:7" s="90" customFormat="1" ht="12" customHeight="1">
      <c r="A26" s="343" t="s">
        <v>20</v>
      </c>
      <c r="B26" s="345" t="s">
        <v>48</v>
      </c>
      <c r="C26" s="347">
        <f>SUM(C29:C43)</f>
        <v>88752.27</v>
      </c>
      <c r="D26" s="349">
        <f>C26/$C$62</f>
        <v>0.3557065494020676</v>
      </c>
      <c r="E26" s="64">
        <f>E28/$C$8</f>
        <v>0.8083423022631917</v>
      </c>
      <c r="F26" s="65">
        <f>F28/$C$8</f>
        <v>0.28171299989425197</v>
      </c>
      <c r="G26" s="90">
        <f>SUM(E26:F26)</f>
        <v>1.0900553021574437</v>
      </c>
    </row>
    <row r="27" spans="1:6" s="69" customFormat="1" ht="4.5" customHeight="1">
      <c r="A27" s="344"/>
      <c r="B27" s="346"/>
      <c r="C27" s="348"/>
      <c r="D27" s="350"/>
      <c r="E27" s="67"/>
      <c r="F27" s="68"/>
    </row>
    <row r="28" spans="1:6" s="72" customFormat="1" ht="12" customHeight="1">
      <c r="A28" s="344"/>
      <c r="B28" s="346"/>
      <c r="C28" s="348"/>
      <c r="D28" s="350"/>
      <c r="E28" s="91">
        <f>E31+E34+E37+E40+E43</f>
        <v>65815.206</v>
      </c>
      <c r="F28" s="92">
        <f>F31+F34+F37+F40+F43</f>
        <v>22937.064</v>
      </c>
    </row>
    <row r="29" spans="1:7" s="87" customFormat="1" ht="12" customHeight="1">
      <c r="A29" s="333" t="s">
        <v>22</v>
      </c>
      <c r="B29" s="339" t="s">
        <v>54</v>
      </c>
      <c r="C29" s="341">
        <f>3596.62+3478.32+4281.36+931.56+2650+12148.25+7014.08</f>
        <v>34100.19</v>
      </c>
      <c r="D29" s="337">
        <f>C29/$C$62</f>
        <v>0.13666874006552046</v>
      </c>
      <c r="E29" s="73">
        <f>E31/C29</f>
        <v>0.9472639302009754</v>
      </c>
      <c r="F29" s="74">
        <f>F31/C29</f>
        <v>0.05273606979902457</v>
      </c>
      <c r="G29" s="87">
        <f>SUM(E29:F29)</f>
        <v>1</v>
      </c>
    </row>
    <row r="30" spans="1:6" s="78" customFormat="1" ht="4.5" customHeight="1">
      <c r="A30" s="334"/>
      <c r="B30" s="340"/>
      <c r="C30" s="342"/>
      <c r="D30" s="338"/>
      <c r="E30" s="76"/>
      <c r="F30" s="77"/>
    </row>
    <row r="31" spans="1:6" s="81" customFormat="1" ht="12" customHeight="1">
      <c r="A31" s="334"/>
      <c r="B31" s="340"/>
      <c r="C31" s="342"/>
      <c r="D31" s="338"/>
      <c r="E31" s="79">
        <f>(C29-(3596.62/2))</f>
        <v>32301.88</v>
      </c>
      <c r="F31" s="80">
        <f>(3596.62/2)</f>
        <v>1798.31</v>
      </c>
    </row>
    <row r="32" spans="1:7" s="93" customFormat="1" ht="12" customHeight="1">
      <c r="A32" s="333" t="s">
        <v>24</v>
      </c>
      <c r="B32" s="335" t="s">
        <v>29</v>
      </c>
      <c r="C32" s="336">
        <f>10106.62+1505.09</f>
        <v>11611.710000000001</v>
      </c>
      <c r="D32" s="337">
        <f>C32/$C$62</f>
        <v>0.046538091890579045</v>
      </c>
      <c r="E32" s="73">
        <v>1</v>
      </c>
      <c r="F32" s="82"/>
      <c r="G32" s="87">
        <f>SUM(E32:F32)</f>
        <v>1</v>
      </c>
    </row>
    <row r="33" spans="1:6" ht="4.5" customHeight="1">
      <c r="A33" s="334"/>
      <c r="B33" s="335"/>
      <c r="C33" s="336"/>
      <c r="D33" s="338"/>
      <c r="E33" s="76"/>
      <c r="F33" s="84"/>
    </row>
    <row r="34" spans="1:6" s="86" customFormat="1" ht="12" customHeight="1">
      <c r="A34" s="334"/>
      <c r="B34" s="335"/>
      <c r="C34" s="336"/>
      <c r="D34" s="338"/>
      <c r="E34" s="79">
        <f>E32*C32</f>
        <v>11611.710000000001</v>
      </c>
      <c r="F34" s="85"/>
    </row>
    <row r="35" spans="1:7" ht="12" customHeight="1">
      <c r="A35" s="333" t="s">
        <v>25</v>
      </c>
      <c r="B35" s="335" t="s">
        <v>31</v>
      </c>
      <c r="C35" s="336">
        <f>1207.67+691.6+3205.25+209.7</f>
        <v>5314.22</v>
      </c>
      <c r="D35" s="337">
        <f>C35/$C$62</f>
        <v>0.02129864237797473</v>
      </c>
      <c r="E35" s="73">
        <v>0.8</v>
      </c>
      <c r="F35" s="74">
        <v>0.2</v>
      </c>
      <c r="G35" s="87">
        <f>SUM(E35:F35)</f>
        <v>1</v>
      </c>
    </row>
    <row r="36" spans="1:6" ht="4.5" customHeight="1">
      <c r="A36" s="334"/>
      <c r="B36" s="335"/>
      <c r="C36" s="336"/>
      <c r="D36" s="338"/>
      <c r="E36" s="76"/>
      <c r="F36" s="77"/>
    </row>
    <row r="37" spans="1:6" s="86" customFormat="1" ht="12" customHeight="1">
      <c r="A37" s="334"/>
      <c r="B37" s="335"/>
      <c r="C37" s="336"/>
      <c r="D37" s="338"/>
      <c r="E37" s="79">
        <f>E35*C35</f>
        <v>4251.376</v>
      </c>
      <c r="F37" s="85">
        <f>F35*C35</f>
        <v>1062.844</v>
      </c>
    </row>
    <row r="38" spans="1:7" ht="12" customHeight="1">
      <c r="A38" s="333" t="s">
        <v>26</v>
      </c>
      <c r="B38" s="335" t="s">
        <v>35</v>
      </c>
      <c r="C38" s="336">
        <f>13781.25+6185+5596+498.41+3997.32+5242.5</f>
        <v>35300.479999999996</v>
      </c>
      <c r="D38" s="337">
        <f>C38/$C$62</f>
        <v>0.1414793326755101</v>
      </c>
      <c r="E38" s="73">
        <v>0.5</v>
      </c>
      <c r="F38" s="74">
        <v>0.5</v>
      </c>
      <c r="G38" s="87">
        <f>SUM(E38:F38)</f>
        <v>1</v>
      </c>
    </row>
    <row r="39" spans="1:6" ht="4.5" customHeight="1">
      <c r="A39" s="334"/>
      <c r="B39" s="335"/>
      <c r="C39" s="336"/>
      <c r="D39" s="338"/>
      <c r="E39" s="76"/>
      <c r="F39" s="77"/>
    </row>
    <row r="40" spans="1:6" s="86" customFormat="1" ht="12" customHeight="1">
      <c r="A40" s="334"/>
      <c r="B40" s="335"/>
      <c r="C40" s="336"/>
      <c r="D40" s="338"/>
      <c r="E40" s="79">
        <f>E38*C38</f>
        <v>17650.239999999998</v>
      </c>
      <c r="F40" s="85">
        <f>F38*C38</f>
        <v>17650.239999999998</v>
      </c>
    </row>
    <row r="41" spans="1:7" ht="12" customHeight="1">
      <c r="A41" s="333" t="s">
        <v>27</v>
      </c>
      <c r="B41" s="335" t="s">
        <v>37</v>
      </c>
      <c r="C41" s="336">
        <f>427.68+1997.99</f>
        <v>2425.67</v>
      </c>
      <c r="D41" s="337">
        <f>C41/$C$62</f>
        <v>0.00972174239248318</v>
      </c>
      <c r="E41" s="88"/>
      <c r="F41" s="74">
        <v>1</v>
      </c>
      <c r="G41" s="87">
        <f>SUM(E41:F41)</f>
        <v>1</v>
      </c>
    </row>
    <row r="42" spans="1:6" ht="4.5" customHeight="1">
      <c r="A42" s="334"/>
      <c r="B42" s="335"/>
      <c r="C42" s="336"/>
      <c r="D42" s="338"/>
      <c r="E42" s="89"/>
      <c r="F42" s="77"/>
    </row>
    <row r="43" spans="1:7" s="86" customFormat="1" ht="12" customHeight="1">
      <c r="A43" s="334"/>
      <c r="B43" s="335"/>
      <c r="C43" s="336"/>
      <c r="D43" s="338"/>
      <c r="E43" s="79"/>
      <c r="F43" s="80">
        <f>F41*C41</f>
        <v>2425.67</v>
      </c>
      <c r="G43" s="87"/>
    </row>
    <row r="44" spans="1:7" s="90" customFormat="1" ht="12" customHeight="1">
      <c r="A44" s="343" t="s">
        <v>43</v>
      </c>
      <c r="B44" s="345" t="s">
        <v>51</v>
      </c>
      <c r="C44" s="347">
        <f>SUM(C47:C61)</f>
        <v>79337.56</v>
      </c>
      <c r="D44" s="349">
        <f>C44/$C$62</f>
        <v>0.3179737228758149</v>
      </c>
      <c r="E44" s="64">
        <f>E46/C44</f>
        <v>0.7561205184530505</v>
      </c>
      <c r="F44" s="65">
        <f>F46/C44</f>
        <v>0.24387948154694952</v>
      </c>
      <c r="G44" s="90">
        <f>SUM(E44:F44)</f>
        <v>1</v>
      </c>
    </row>
    <row r="45" spans="1:6" s="69" customFormat="1" ht="4.5" customHeight="1">
      <c r="A45" s="344"/>
      <c r="B45" s="346"/>
      <c r="C45" s="348"/>
      <c r="D45" s="350"/>
      <c r="E45" s="67"/>
      <c r="F45" s="68"/>
    </row>
    <row r="46" spans="1:6" s="72" customFormat="1" ht="12" customHeight="1">
      <c r="A46" s="344"/>
      <c r="B46" s="346"/>
      <c r="C46" s="348"/>
      <c r="D46" s="350"/>
      <c r="E46" s="91">
        <f>E49+E52+E55+E58+E61</f>
        <v>59988.757</v>
      </c>
      <c r="F46" s="92">
        <f>F49+F52+F55+F58+F61</f>
        <v>19348.803</v>
      </c>
    </row>
    <row r="47" spans="1:7" s="87" customFormat="1" ht="12" customHeight="1">
      <c r="A47" s="333" t="s">
        <v>44</v>
      </c>
      <c r="B47" s="339" t="s">
        <v>54</v>
      </c>
      <c r="C47" s="341">
        <f>3596.62+3478.32+4281.36+931.56+2650+8746.74+4463.51</f>
        <v>28148.11</v>
      </c>
      <c r="D47" s="337">
        <f>C47/$C$62</f>
        <v>0.1128136449951064</v>
      </c>
      <c r="E47" s="73">
        <f>E49/C47</f>
        <v>0.936112584468371</v>
      </c>
      <c r="F47" s="74">
        <f>F49/C47</f>
        <v>0.06388741553162894</v>
      </c>
      <c r="G47" s="87">
        <f>SUM(E47:F47)</f>
        <v>0.9999999999999999</v>
      </c>
    </row>
    <row r="48" spans="1:6" s="78" customFormat="1" ht="4.5" customHeight="1">
      <c r="A48" s="334"/>
      <c r="B48" s="340"/>
      <c r="C48" s="342"/>
      <c r="D48" s="338"/>
      <c r="E48" s="76"/>
      <c r="F48" s="77"/>
    </row>
    <row r="49" spans="1:6" s="81" customFormat="1" ht="12" customHeight="1">
      <c r="A49" s="334"/>
      <c r="B49" s="340"/>
      <c r="C49" s="342"/>
      <c r="D49" s="338"/>
      <c r="E49" s="79">
        <f>(C47-(3596.62/2))</f>
        <v>26349.8</v>
      </c>
      <c r="F49" s="80">
        <f>(3596.62/2)</f>
        <v>1798.31</v>
      </c>
    </row>
    <row r="50" spans="1:7" s="93" customFormat="1" ht="12" customHeight="1">
      <c r="A50" s="333" t="s">
        <v>45</v>
      </c>
      <c r="B50" s="335" t="s">
        <v>29</v>
      </c>
      <c r="C50" s="336">
        <f>13305.6+1981.66</f>
        <v>15287.26</v>
      </c>
      <c r="D50" s="337">
        <f>C50/$C$62</f>
        <v>0.06126917660148018</v>
      </c>
      <c r="E50" s="73">
        <v>1</v>
      </c>
      <c r="F50" s="82"/>
      <c r="G50" s="87">
        <f>SUM(E50:F50)</f>
        <v>1</v>
      </c>
    </row>
    <row r="51" spans="1:6" ht="4.5" customHeight="1">
      <c r="A51" s="334"/>
      <c r="B51" s="335"/>
      <c r="C51" s="336"/>
      <c r="D51" s="338"/>
      <c r="E51" s="76"/>
      <c r="F51" s="84"/>
    </row>
    <row r="52" spans="1:6" s="86" customFormat="1" ht="12" customHeight="1">
      <c r="A52" s="334"/>
      <c r="B52" s="335"/>
      <c r="C52" s="336"/>
      <c r="D52" s="338"/>
      <c r="E52" s="79">
        <f>E50*C50</f>
        <v>15287.26</v>
      </c>
      <c r="F52" s="85"/>
    </row>
    <row r="53" spans="1:7" ht="12" customHeight="1">
      <c r="A53" s="333" t="s">
        <v>46</v>
      </c>
      <c r="B53" s="335" t="s">
        <v>31</v>
      </c>
      <c r="C53" s="336">
        <f>603.83+1383.2+4615.56+1207.87</f>
        <v>7810.46</v>
      </c>
      <c r="D53" s="337">
        <f>C53/$C$62</f>
        <v>0.03130321935250639</v>
      </c>
      <c r="E53" s="73">
        <v>0.7</v>
      </c>
      <c r="F53" s="74">
        <v>0.3</v>
      </c>
      <c r="G53" s="87">
        <f>SUM(E53:F53)</f>
        <v>1</v>
      </c>
    </row>
    <row r="54" spans="1:6" ht="4.5" customHeight="1">
      <c r="A54" s="334"/>
      <c r="B54" s="335"/>
      <c r="C54" s="336"/>
      <c r="D54" s="338"/>
      <c r="E54" s="76"/>
      <c r="F54" s="77"/>
    </row>
    <row r="55" spans="1:6" s="86" customFormat="1" ht="12" customHeight="1">
      <c r="A55" s="334"/>
      <c r="B55" s="335"/>
      <c r="C55" s="336"/>
      <c r="D55" s="338"/>
      <c r="E55" s="79">
        <f>E53*C53</f>
        <v>5467.322</v>
      </c>
      <c r="F55" s="85">
        <f>F53*C53</f>
        <v>2343.138</v>
      </c>
    </row>
    <row r="56" spans="1:7" ht="12" customHeight="1">
      <c r="A56" s="333" t="s">
        <v>47</v>
      </c>
      <c r="B56" s="335" t="s">
        <v>35</v>
      </c>
      <c r="C56" s="336">
        <f>9922.5+4453.2+4029.12+407.79+3181.54+3774.6</f>
        <v>25768.75</v>
      </c>
      <c r="D56" s="337">
        <f>C56/$C$62</f>
        <v>0.10327750653481345</v>
      </c>
      <c r="E56" s="73">
        <v>0.5</v>
      </c>
      <c r="F56" s="74">
        <v>0.5</v>
      </c>
      <c r="G56" s="87">
        <f>SUM(E56:F56)</f>
        <v>1</v>
      </c>
    </row>
    <row r="57" spans="1:6" ht="4.5" customHeight="1">
      <c r="A57" s="334"/>
      <c r="B57" s="335"/>
      <c r="C57" s="336"/>
      <c r="D57" s="338"/>
      <c r="E57" s="76"/>
      <c r="F57" s="77"/>
    </row>
    <row r="58" spans="1:6" s="86" customFormat="1" ht="12" customHeight="1">
      <c r="A58" s="334"/>
      <c r="B58" s="335"/>
      <c r="C58" s="336"/>
      <c r="D58" s="338"/>
      <c r="E58" s="79">
        <f>E56*C56</f>
        <v>12884.375</v>
      </c>
      <c r="F58" s="85">
        <f>F56*C56</f>
        <v>12884.375</v>
      </c>
    </row>
    <row r="59" spans="1:7" ht="12" customHeight="1">
      <c r="A59" s="333" t="s">
        <v>49</v>
      </c>
      <c r="B59" s="335" t="s">
        <v>37</v>
      </c>
      <c r="C59" s="336">
        <f>324.99+1997.99</f>
        <v>2322.98</v>
      </c>
      <c r="D59" s="337">
        <f>C59/$C$62</f>
        <v>0.009310175391908454</v>
      </c>
      <c r="E59" s="88"/>
      <c r="F59" s="74">
        <v>1</v>
      </c>
      <c r="G59" s="87">
        <f>SUM(E59:F59)</f>
        <v>1</v>
      </c>
    </row>
    <row r="60" spans="1:6" ht="4.5" customHeight="1">
      <c r="A60" s="334"/>
      <c r="B60" s="335"/>
      <c r="C60" s="336"/>
      <c r="D60" s="338"/>
      <c r="E60" s="89"/>
      <c r="F60" s="77"/>
    </row>
    <row r="61" spans="1:7" s="86" customFormat="1" ht="12" customHeight="1">
      <c r="A61" s="334"/>
      <c r="B61" s="335"/>
      <c r="C61" s="336"/>
      <c r="D61" s="338"/>
      <c r="E61" s="79"/>
      <c r="F61" s="80">
        <f>F59*C59</f>
        <v>2322.98</v>
      </c>
      <c r="G61" s="87"/>
    </row>
    <row r="62" spans="1:6" ht="12.75">
      <c r="A62" s="351" t="s">
        <v>106</v>
      </c>
      <c r="B62" s="352"/>
      <c r="C62" s="94">
        <f>C44+C26+C8</f>
        <v>249509.80000000002</v>
      </c>
      <c r="D62" s="95">
        <f>D44+D26+D8</f>
        <v>1</v>
      </c>
      <c r="E62" s="70">
        <f>E46+E28+E10</f>
        <v>198820.29499999998</v>
      </c>
      <c r="F62" s="71">
        <f>F46+F28+F10</f>
        <v>50689.505</v>
      </c>
    </row>
    <row r="63" spans="1:6" ht="12.75">
      <c r="A63" s="351" t="s">
        <v>107</v>
      </c>
      <c r="B63" s="353"/>
      <c r="C63" s="353"/>
      <c r="D63" s="354"/>
      <c r="E63" s="96">
        <f>E62/$C$62</f>
        <v>0.7968436309916483</v>
      </c>
      <c r="F63" s="97">
        <f>F62/$C$62</f>
        <v>0.20315636900835154</v>
      </c>
    </row>
    <row r="64" spans="1:6" ht="12.75">
      <c r="A64" s="351" t="s">
        <v>108</v>
      </c>
      <c r="B64" s="353"/>
      <c r="C64" s="353"/>
      <c r="D64" s="354"/>
      <c r="E64" s="98">
        <f>E62</f>
        <v>198820.29499999998</v>
      </c>
      <c r="F64" s="99">
        <f>F62+E64</f>
        <v>249509.8</v>
      </c>
    </row>
    <row r="65" spans="1:6" ht="13.5" thickBot="1">
      <c r="A65" s="355" t="s">
        <v>109</v>
      </c>
      <c r="B65" s="356"/>
      <c r="C65" s="356"/>
      <c r="D65" s="357"/>
      <c r="E65" s="100">
        <f>E64/$C$62</f>
        <v>0.7968436309916483</v>
      </c>
      <c r="F65" s="101">
        <f>F64/$C$62</f>
        <v>0.9999999999999999</v>
      </c>
    </row>
  </sheetData>
  <sheetProtection/>
  <mergeCells count="86">
    <mergeCell ref="A1:F1"/>
    <mergeCell ref="B2:F2"/>
    <mergeCell ref="B3:F3"/>
    <mergeCell ref="B4:F4"/>
    <mergeCell ref="A5:F5"/>
    <mergeCell ref="A6:A7"/>
    <mergeCell ref="B6:B7"/>
    <mergeCell ref="C6:C7"/>
    <mergeCell ref="D6:D7"/>
    <mergeCell ref="E6:F6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C26:C28"/>
    <mergeCell ref="D26:D28"/>
    <mergeCell ref="A62:B62"/>
    <mergeCell ref="A63:D63"/>
    <mergeCell ref="A64:D64"/>
    <mergeCell ref="A65:D65"/>
    <mergeCell ref="A8:A10"/>
    <mergeCell ref="B8:B10"/>
    <mergeCell ref="C8:C10"/>
    <mergeCell ref="D8:D10"/>
    <mergeCell ref="A26:A28"/>
    <mergeCell ref="B26:B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59:A61"/>
    <mergeCell ref="B59:B61"/>
    <mergeCell ref="C59:C61"/>
    <mergeCell ref="D59:D61"/>
    <mergeCell ref="A53:A55"/>
    <mergeCell ref="B53:B55"/>
    <mergeCell ref="C53:C55"/>
    <mergeCell ref="D53:D55"/>
    <mergeCell ref="A56:A58"/>
    <mergeCell ref="B56:B58"/>
  </mergeCells>
  <printOptions/>
  <pageMargins left="0.511811024" right="0.511811024" top="0.787401575" bottom="0.787401575" header="0.31496062" footer="0.3149606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PLANEJAMENTO</dc:creator>
  <cp:keywords/>
  <dc:description/>
  <cp:lastModifiedBy>Usuario</cp:lastModifiedBy>
  <cp:lastPrinted>2020-07-10T12:23:50Z</cp:lastPrinted>
  <dcterms:created xsi:type="dcterms:W3CDTF">1999-04-19T20:35:06Z</dcterms:created>
  <dcterms:modified xsi:type="dcterms:W3CDTF">2020-07-10T12:25:51Z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